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DISCO_D\Coord\"/>
    </mc:Choice>
  </mc:AlternateContent>
  <xr:revisionPtr revIDLastSave="0" documentId="13_ncr:1_{F9BA0B33-2D40-4E1A-897B-392740728B0D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simulação" sheetId="1" r:id="rId1"/>
    <sheet name="Série de vazões medidas" sheetId="3" r:id="rId2"/>
    <sheet name="Dados gerai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G19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55" i="2" l="1"/>
  <c r="D56" i="2"/>
  <c r="D57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28" i="2"/>
  <c r="E4" i="3"/>
  <c r="B2" i="1"/>
  <c r="A4" i="3"/>
  <c r="A2" i="1" s="1"/>
  <c r="E4" i="2"/>
  <c r="F2" i="1" l="1"/>
  <c r="B4" i="3"/>
  <c r="D2" i="1" l="1"/>
  <c r="A5" i="3"/>
  <c r="A3" i="1" s="1"/>
  <c r="B3" i="1" l="1"/>
  <c r="F3" i="1"/>
  <c r="B5" i="3"/>
  <c r="A6" i="3" s="1"/>
  <c r="A4" i="1" s="1"/>
  <c r="D3" i="1" l="1"/>
  <c r="B4" i="1"/>
  <c r="F4" i="1"/>
  <c r="B6" i="3"/>
  <c r="A7" i="3" s="1"/>
  <c r="B7" i="3" s="1"/>
  <c r="A8" i="3" s="1"/>
  <c r="D4" i="1" l="1"/>
  <c r="A5" i="1"/>
  <c r="B8" i="3"/>
  <c r="A9" i="3" s="1"/>
  <c r="A6" i="1"/>
  <c r="B6" i="1" l="1"/>
  <c r="D6" i="1" s="1"/>
  <c r="B5" i="1"/>
  <c r="D5" i="1" s="1"/>
  <c r="F6" i="1"/>
  <c r="F5" i="1"/>
  <c r="B9" i="3"/>
  <c r="A10" i="3" s="1"/>
  <c r="A7" i="1"/>
  <c r="B7" i="1" l="1"/>
  <c r="D7" i="1" s="1"/>
  <c r="F7" i="1"/>
  <c r="B10" i="3"/>
  <c r="A11" i="3" s="1"/>
  <c r="A8" i="1"/>
  <c r="B8" i="1" l="1"/>
  <c r="D8" i="1" s="1"/>
  <c r="F8" i="1"/>
  <c r="B11" i="3"/>
  <c r="A12" i="3" s="1"/>
  <c r="A9" i="1"/>
  <c r="B9" i="1" l="1"/>
  <c r="D9" i="1" s="1"/>
  <c r="F9" i="1"/>
  <c r="B12" i="3"/>
  <c r="A13" i="3" s="1"/>
  <c r="A10" i="1"/>
  <c r="B10" i="1" l="1"/>
  <c r="D10" i="1" s="1"/>
  <c r="F10" i="1"/>
  <c r="B13" i="3"/>
  <c r="A14" i="3" s="1"/>
  <c r="A11" i="1"/>
  <c r="B11" i="1" l="1"/>
  <c r="D11" i="1" s="1"/>
  <c r="F11" i="1"/>
  <c r="B14" i="3"/>
  <c r="A15" i="3" s="1"/>
  <c r="A12" i="1"/>
  <c r="B12" i="1" l="1"/>
  <c r="D12" i="1" s="1"/>
  <c r="F12" i="1"/>
  <c r="B15" i="3"/>
  <c r="A16" i="3" s="1"/>
  <c r="A13" i="1"/>
  <c r="B13" i="1" l="1"/>
  <c r="D13" i="1" s="1"/>
  <c r="F13" i="1"/>
  <c r="B16" i="3"/>
  <c r="A17" i="3" s="1"/>
  <c r="A14" i="1"/>
  <c r="B14" i="1" l="1"/>
  <c r="D14" i="1" s="1"/>
  <c r="F14" i="1"/>
  <c r="B17" i="3"/>
  <c r="A18" i="3" s="1"/>
  <c r="A15" i="1"/>
  <c r="B15" i="1" l="1"/>
  <c r="D15" i="1" s="1"/>
  <c r="F15" i="1"/>
  <c r="B18" i="3"/>
  <c r="A19" i="3" s="1"/>
  <c r="A16" i="1"/>
  <c r="B16" i="1" l="1"/>
  <c r="D16" i="1" s="1"/>
  <c r="F16" i="1"/>
  <c r="B19" i="3"/>
  <c r="A20" i="3" s="1"/>
  <c r="A17" i="1"/>
  <c r="B17" i="1" l="1"/>
  <c r="D17" i="1" s="1"/>
  <c r="F17" i="1"/>
  <c r="B20" i="3"/>
  <c r="A21" i="3" s="1"/>
  <c r="A18" i="1"/>
  <c r="B18" i="1" l="1"/>
  <c r="D18" i="1" s="1"/>
  <c r="F18" i="1"/>
  <c r="B21" i="3"/>
  <c r="A22" i="3" s="1"/>
  <c r="A19" i="1"/>
  <c r="B19" i="1" l="1"/>
  <c r="D19" i="1" s="1"/>
  <c r="F19" i="1"/>
  <c r="B22" i="3"/>
  <c r="A23" i="3" s="1"/>
  <c r="A20" i="1"/>
  <c r="B20" i="1" l="1"/>
  <c r="D20" i="1" s="1"/>
  <c r="F20" i="1"/>
  <c r="B23" i="3"/>
  <c r="A24" i="3" s="1"/>
  <c r="A21" i="1"/>
  <c r="B21" i="1" l="1"/>
  <c r="D21" i="1" s="1"/>
  <c r="F21" i="1"/>
  <c r="B24" i="3"/>
  <c r="A25" i="3" s="1"/>
  <c r="A22" i="1"/>
  <c r="B22" i="1" l="1"/>
  <c r="D22" i="1" s="1"/>
  <c r="F22" i="1"/>
  <c r="B25" i="3"/>
  <c r="A26" i="3" s="1"/>
  <c r="A23" i="1"/>
  <c r="B23" i="1" l="1"/>
  <c r="D23" i="1" s="1"/>
  <c r="F23" i="1"/>
  <c r="B26" i="3"/>
  <c r="A27" i="3" s="1"/>
  <c r="A24" i="1"/>
  <c r="B24" i="1" l="1"/>
  <c r="D24" i="1" s="1"/>
  <c r="F24" i="1"/>
  <c r="B27" i="3"/>
  <c r="A28" i="3" s="1"/>
  <c r="A25" i="1"/>
  <c r="B25" i="1" l="1"/>
  <c r="D25" i="1" s="1"/>
  <c r="F25" i="1"/>
  <c r="B28" i="3"/>
  <c r="A29" i="3" s="1"/>
  <c r="A26" i="1"/>
  <c r="B26" i="1" l="1"/>
  <c r="D26" i="1" s="1"/>
  <c r="F26" i="1"/>
  <c r="B29" i="3"/>
  <c r="A30" i="3" s="1"/>
  <c r="A27" i="1"/>
  <c r="B27" i="1" l="1"/>
  <c r="D27" i="1" s="1"/>
  <c r="F27" i="1"/>
  <c r="B30" i="3"/>
  <c r="A31" i="3" s="1"/>
  <c r="A28" i="1"/>
  <c r="B28" i="1" l="1"/>
  <c r="D28" i="1" s="1"/>
  <c r="F28" i="1"/>
  <c r="B31" i="3"/>
  <c r="A32" i="3" s="1"/>
  <c r="A29" i="1"/>
  <c r="B29" i="1" l="1"/>
  <c r="D29" i="1" s="1"/>
  <c r="F29" i="1"/>
  <c r="B32" i="3"/>
  <c r="A33" i="3" s="1"/>
  <c r="A30" i="1"/>
  <c r="B30" i="1" l="1"/>
  <c r="D30" i="1" s="1"/>
  <c r="F30" i="1"/>
  <c r="B33" i="3"/>
  <c r="A34" i="3" s="1"/>
  <c r="A31" i="1"/>
  <c r="B31" i="1" l="1"/>
  <c r="D31" i="1" s="1"/>
  <c r="F31" i="1"/>
  <c r="B34" i="3"/>
  <c r="A35" i="3" s="1"/>
  <c r="A32" i="1"/>
  <c r="B32" i="1" l="1"/>
  <c r="D32" i="1" s="1"/>
  <c r="F32" i="1"/>
  <c r="B35" i="3"/>
  <c r="A36" i="3" s="1"/>
  <c r="A33" i="1"/>
  <c r="B33" i="1" l="1"/>
  <c r="D33" i="1" s="1"/>
  <c r="F33" i="1"/>
  <c r="B36" i="3"/>
  <c r="A37" i="3" s="1"/>
  <c r="A34" i="1"/>
  <c r="B34" i="1" l="1"/>
  <c r="D34" i="1" s="1"/>
  <c r="F34" i="1"/>
  <c r="B37" i="3"/>
  <c r="A38" i="3" s="1"/>
  <c r="A35" i="1"/>
  <c r="B35" i="1" l="1"/>
  <c r="D35" i="1" s="1"/>
  <c r="F35" i="1"/>
  <c r="B38" i="3"/>
  <c r="A39" i="3" s="1"/>
  <c r="A36" i="1"/>
  <c r="B36" i="1" l="1"/>
  <c r="D36" i="1" s="1"/>
  <c r="F36" i="1"/>
  <c r="B39" i="3"/>
  <c r="A40" i="3" s="1"/>
  <c r="A37" i="1"/>
  <c r="B37" i="1" l="1"/>
  <c r="D37" i="1" s="1"/>
  <c r="F37" i="1"/>
  <c r="B40" i="3"/>
  <c r="A41" i="3" s="1"/>
  <c r="A38" i="1"/>
  <c r="B38" i="1" l="1"/>
  <c r="D38" i="1" s="1"/>
  <c r="F38" i="1"/>
  <c r="B41" i="3"/>
  <c r="A42" i="3" s="1"/>
  <c r="A39" i="1"/>
  <c r="B39" i="1" l="1"/>
  <c r="D39" i="1" s="1"/>
  <c r="F39" i="1"/>
  <c r="B42" i="3"/>
  <c r="A43" i="3" s="1"/>
  <c r="A40" i="1"/>
  <c r="B40" i="1" l="1"/>
  <c r="D40" i="1" s="1"/>
  <c r="F40" i="1"/>
  <c r="B43" i="3"/>
  <c r="A44" i="3" s="1"/>
  <c r="A41" i="1"/>
  <c r="B41" i="1" l="1"/>
  <c r="D41" i="1" s="1"/>
  <c r="F41" i="1"/>
  <c r="B44" i="3"/>
  <c r="A45" i="3" s="1"/>
  <c r="A42" i="1"/>
  <c r="B42" i="1" l="1"/>
  <c r="D42" i="1" s="1"/>
  <c r="F42" i="1"/>
  <c r="B45" i="3"/>
  <c r="A46" i="3" s="1"/>
  <c r="A43" i="1"/>
  <c r="B43" i="1" l="1"/>
  <c r="D43" i="1" s="1"/>
  <c r="F43" i="1"/>
  <c r="B46" i="3"/>
  <c r="A47" i="3" s="1"/>
  <c r="A44" i="1"/>
  <c r="B44" i="1" l="1"/>
  <c r="D44" i="1" s="1"/>
  <c r="F44" i="1"/>
  <c r="B47" i="3"/>
  <c r="A48" i="3" s="1"/>
  <c r="A45" i="1"/>
  <c r="B45" i="1" l="1"/>
  <c r="D45" i="1" s="1"/>
  <c r="F45" i="1"/>
  <c r="B48" i="3"/>
  <c r="A49" i="3" s="1"/>
  <c r="A46" i="1"/>
  <c r="B46" i="1" l="1"/>
  <c r="D46" i="1" s="1"/>
  <c r="F46" i="1"/>
  <c r="B49" i="3"/>
  <c r="A50" i="3" s="1"/>
  <c r="A47" i="1"/>
  <c r="B47" i="1" l="1"/>
  <c r="D47" i="1" s="1"/>
  <c r="F47" i="1"/>
  <c r="B50" i="3"/>
  <c r="A51" i="3" s="1"/>
  <c r="A48" i="1"/>
  <c r="B48" i="1" l="1"/>
  <c r="D48" i="1" s="1"/>
  <c r="F48" i="1"/>
  <c r="B51" i="3"/>
  <c r="A52" i="3" s="1"/>
  <c r="A49" i="1"/>
  <c r="B49" i="1" l="1"/>
  <c r="D49" i="1" s="1"/>
  <c r="F49" i="1"/>
  <c r="B52" i="3"/>
  <c r="A53" i="3" s="1"/>
  <c r="A50" i="1"/>
  <c r="B50" i="1" l="1"/>
  <c r="D50" i="1" s="1"/>
  <c r="F50" i="1"/>
  <c r="B53" i="3"/>
  <c r="A54" i="3" s="1"/>
  <c r="A51" i="1"/>
  <c r="B51" i="1" l="1"/>
  <c r="D51" i="1" s="1"/>
  <c r="F51" i="1"/>
  <c r="B54" i="3"/>
  <c r="A55" i="3" s="1"/>
  <c r="A52" i="1"/>
  <c r="B52" i="1" l="1"/>
  <c r="D52" i="1" s="1"/>
  <c r="F52" i="1"/>
  <c r="B55" i="3"/>
  <c r="A56" i="3" s="1"/>
  <c r="A53" i="1"/>
  <c r="B53" i="1" l="1"/>
  <c r="D53" i="1" s="1"/>
  <c r="F53" i="1"/>
  <c r="B56" i="3"/>
  <c r="A57" i="3" s="1"/>
  <c r="A54" i="1"/>
  <c r="B54" i="1" l="1"/>
  <c r="D54" i="1" s="1"/>
  <c r="F54" i="1"/>
  <c r="B57" i="3"/>
  <c r="A58" i="3" s="1"/>
  <c r="A55" i="1"/>
  <c r="B55" i="1" l="1"/>
  <c r="D55" i="1" s="1"/>
  <c r="F55" i="1"/>
  <c r="B58" i="3"/>
  <c r="A59" i="3" s="1"/>
  <c r="A56" i="1"/>
  <c r="B56" i="1" l="1"/>
  <c r="D56" i="1" s="1"/>
  <c r="F56" i="1"/>
  <c r="B59" i="3"/>
  <c r="A60" i="3" s="1"/>
  <c r="A57" i="1"/>
  <c r="B57" i="1" l="1"/>
  <c r="D57" i="1" s="1"/>
  <c r="F57" i="1"/>
  <c r="B60" i="3"/>
  <c r="A61" i="3" s="1"/>
  <c r="A58" i="1"/>
  <c r="B58" i="1" l="1"/>
  <c r="D58" i="1" s="1"/>
  <c r="F58" i="1"/>
  <c r="B61" i="3"/>
  <c r="A62" i="3" s="1"/>
  <c r="A59" i="1"/>
  <c r="B59" i="1" l="1"/>
  <c r="D59" i="1" s="1"/>
  <c r="F59" i="1"/>
  <c r="B62" i="3"/>
  <c r="A63" i="3" s="1"/>
  <c r="A60" i="1"/>
  <c r="B60" i="1" l="1"/>
  <c r="D60" i="1" s="1"/>
  <c r="F60" i="1"/>
  <c r="B63" i="3"/>
  <c r="A64" i="3" s="1"/>
  <c r="A61" i="1"/>
  <c r="B61" i="1" l="1"/>
  <c r="D61" i="1" s="1"/>
  <c r="F61" i="1"/>
  <c r="B64" i="3"/>
  <c r="A65" i="3" s="1"/>
  <c r="A62" i="1"/>
  <c r="B62" i="1" l="1"/>
  <c r="D62" i="1" s="1"/>
  <c r="F62" i="1"/>
  <c r="B65" i="3"/>
  <c r="A66" i="3" s="1"/>
  <c r="A63" i="1"/>
  <c r="B63" i="1" l="1"/>
  <c r="D63" i="1" s="1"/>
  <c r="F63" i="1"/>
  <c r="B66" i="3"/>
  <c r="A67" i="3" s="1"/>
  <c r="A64" i="1"/>
  <c r="B64" i="1" l="1"/>
  <c r="D64" i="1" s="1"/>
  <c r="F64" i="1"/>
  <c r="B67" i="3"/>
  <c r="A68" i="3" s="1"/>
  <c r="A65" i="1"/>
  <c r="B65" i="1" l="1"/>
  <c r="D65" i="1" s="1"/>
  <c r="F65" i="1"/>
  <c r="B68" i="3"/>
  <c r="A69" i="3" s="1"/>
  <c r="A66" i="1"/>
  <c r="B66" i="1" l="1"/>
  <c r="D66" i="1" s="1"/>
  <c r="F66" i="1"/>
  <c r="B69" i="3"/>
  <c r="A70" i="3" s="1"/>
  <c r="A67" i="1"/>
  <c r="B67" i="1" l="1"/>
  <c r="D67" i="1" s="1"/>
  <c r="F67" i="1"/>
  <c r="B70" i="3"/>
  <c r="A71" i="3" s="1"/>
  <c r="A68" i="1"/>
  <c r="B68" i="1" l="1"/>
  <c r="D68" i="1" s="1"/>
  <c r="F68" i="1"/>
  <c r="B71" i="3"/>
  <c r="A72" i="3" s="1"/>
  <c r="A69" i="1"/>
  <c r="B69" i="1" l="1"/>
  <c r="D69" i="1" s="1"/>
  <c r="F69" i="1"/>
  <c r="B72" i="3"/>
  <c r="A73" i="3" s="1"/>
  <c r="A70" i="1"/>
  <c r="B70" i="1" l="1"/>
  <c r="D70" i="1" s="1"/>
  <c r="F70" i="1"/>
  <c r="B73" i="3"/>
  <c r="A74" i="3" s="1"/>
  <c r="A71" i="1"/>
  <c r="B71" i="1" l="1"/>
  <c r="D71" i="1" s="1"/>
  <c r="F71" i="1"/>
  <c r="B74" i="3"/>
  <c r="A75" i="3" s="1"/>
  <c r="A72" i="1"/>
  <c r="B72" i="1" l="1"/>
  <c r="D72" i="1" s="1"/>
  <c r="F72" i="1"/>
  <c r="B75" i="3"/>
  <c r="A76" i="3" s="1"/>
  <c r="A73" i="1"/>
  <c r="B73" i="1" l="1"/>
  <c r="D73" i="1" s="1"/>
  <c r="F73" i="1"/>
  <c r="B76" i="3"/>
  <c r="A77" i="3" s="1"/>
  <c r="A74" i="1"/>
  <c r="B74" i="1" l="1"/>
  <c r="D74" i="1" s="1"/>
  <c r="F74" i="1"/>
  <c r="B77" i="3"/>
  <c r="A78" i="3" s="1"/>
  <c r="A75" i="1"/>
  <c r="B75" i="1" l="1"/>
  <c r="D75" i="1" s="1"/>
  <c r="F75" i="1"/>
  <c r="B78" i="3"/>
  <c r="A79" i="3" s="1"/>
  <c r="A76" i="1"/>
  <c r="B76" i="1" l="1"/>
  <c r="D76" i="1" s="1"/>
  <c r="F76" i="1"/>
  <c r="B79" i="3"/>
  <c r="A80" i="3" s="1"/>
  <c r="A77" i="1"/>
  <c r="B77" i="1" l="1"/>
  <c r="D77" i="1" s="1"/>
  <c r="F77" i="1"/>
  <c r="B80" i="3"/>
  <c r="A81" i="3" s="1"/>
  <c r="A78" i="1"/>
  <c r="B78" i="1" l="1"/>
  <c r="D78" i="1" s="1"/>
  <c r="F78" i="1"/>
  <c r="B81" i="3"/>
  <c r="A82" i="3" s="1"/>
  <c r="A79" i="1"/>
  <c r="B79" i="1" l="1"/>
  <c r="D79" i="1" s="1"/>
  <c r="F79" i="1"/>
  <c r="B82" i="3"/>
  <c r="A83" i="3" s="1"/>
  <c r="A80" i="1"/>
  <c r="B80" i="1" l="1"/>
  <c r="D80" i="1" s="1"/>
  <c r="F80" i="1"/>
  <c r="B83" i="3"/>
  <c r="A84" i="3" s="1"/>
  <c r="A81" i="1"/>
  <c r="B81" i="1" l="1"/>
  <c r="D81" i="1" s="1"/>
  <c r="F81" i="1"/>
  <c r="B84" i="3"/>
  <c r="A85" i="3" s="1"/>
  <c r="A82" i="1"/>
  <c r="B82" i="1" l="1"/>
  <c r="D82" i="1" s="1"/>
  <c r="F82" i="1"/>
  <c r="B85" i="3"/>
  <c r="A86" i="3" s="1"/>
  <c r="A83" i="1"/>
  <c r="B83" i="1" l="1"/>
  <c r="D83" i="1" s="1"/>
  <c r="F83" i="1"/>
  <c r="B86" i="3"/>
  <c r="A87" i="3" s="1"/>
  <c r="A84" i="1"/>
  <c r="B84" i="1" l="1"/>
  <c r="D84" i="1" s="1"/>
  <c r="F84" i="1"/>
  <c r="B87" i="3"/>
  <c r="A88" i="3" s="1"/>
  <c r="A85" i="1"/>
  <c r="B85" i="1" l="1"/>
  <c r="D85" i="1" s="1"/>
  <c r="F85" i="1"/>
  <c r="B88" i="3"/>
  <c r="A89" i="3" s="1"/>
  <c r="A86" i="1"/>
  <c r="B86" i="1" l="1"/>
  <c r="D86" i="1" s="1"/>
  <c r="F86" i="1"/>
  <c r="B89" i="3"/>
  <c r="A90" i="3" s="1"/>
  <c r="A87" i="1"/>
  <c r="B87" i="1" l="1"/>
  <c r="D87" i="1" s="1"/>
  <c r="F87" i="1"/>
  <c r="B90" i="3"/>
  <c r="A91" i="3" s="1"/>
  <c r="A88" i="1"/>
  <c r="B88" i="1" l="1"/>
  <c r="D88" i="1" s="1"/>
  <c r="F88" i="1"/>
  <c r="B91" i="3"/>
  <c r="A92" i="3" s="1"/>
  <c r="A89" i="1"/>
  <c r="B89" i="1" l="1"/>
  <c r="D89" i="1" s="1"/>
  <c r="F89" i="1"/>
  <c r="B92" i="3"/>
  <c r="A93" i="3" s="1"/>
  <c r="A90" i="1"/>
  <c r="B90" i="1" l="1"/>
  <c r="D90" i="1" s="1"/>
  <c r="F90" i="1"/>
  <c r="B93" i="3"/>
  <c r="A94" i="3" s="1"/>
  <c r="A91" i="1"/>
  <c r="B91" i="1" l="1"/>
  <c r="D91" i="1" s="1"/>
  <c r="F91" i="1"/>
  <c r="B94" i="3"/>
  <c r="A95" i="3" s="1"/>
  <c r="A92" i="1"/>
  <c r="B92" i="1" l="1"/>
  <c r="D92" i="1" s="1"/>
  <c r="F92" i="1"/>
  <c r="B95" i="3"/>
  <c r="A96" i="3" s="1"/>
  <c r="A93" i="1"/>
  <c r="B93" i="1" l="1"/>
  <c r="D93" i="1" s="1"/>
  <c r="F93" i="1"/>
  <c r="B96" i="3"/>
  <c r="A97" i="3" s="1"/>
  <c r="A94" i="1"/>
  <c r="B94" i="1" l="1"/>
  <c r="D94" i="1" s="1"/>
  <c r="F94" i="1"/>
  <c r="B97" i="3"/>
  <c r="A98" i="3" s="1"/>
  <c r="A95" i="1"/>
  <c r="B95" i="1" l="1"/>
  <c r="D95" i="1" s="1"/>
  <c r="F95" i="1"/>
  <c r="B98" i="3"/>
  <c r="A99" i="3" s="1"/>
  <c r="A96" i="1"/>
  <c r="B96" i="1" l="1"/>
  <c r="D96" i="1" s="1"/>
  <c r="F96" i="1"/>
  <c r="B99" i="3"/>
  <c r="A100" i="3" s="1"/>
  <c r="A97" i="1"/>
  <c r="B97" i="1" l="1"/>
  <c r="D97" i="1" s="1"/>
  <c r="F97" i="1"/>
  <c r="B100" i="3"/>
  <c r="A101" i="3" s="1"/>
  <c r="A98" i="1"/>
  <c r="B98" i="1" l="1"/>
  <c r="D98" i="1" s="1"/>
  <c r="F98" i="1"/>
  <c r="B101" i="3"/>
  <c r="A102" i="3" s="1"/>
  <c r="A99" i="1"/>
  <c r="B99" i="1" l="1"/>
  <c r="D99" i="1" s="1"/>
  <c r="F99" i="1"/>
  <c r="B102" i="3"/>
  <c r="A103" i="3" s="1"/>
  <c r="A100" i="1"/>
  <c r="B100" i="1" l="1"/>
  <c r="D100" i="1" s="1"/>
  <c r="F100" i="1"/>
  <c r="B103" i="3"/>
  <c r="A104" i="3" s="1"/>
  <c r="A101" i="1"/>
  <c r="B101" i="1" l="1"/>
  <c r="D101" i="1" s="1"/>
  <c r="F101" i="1"/>
  <c r="B104" i="3"/>
  <c r="A105" i="3" s="1"/>
  <c r="A102" i="1"/>
  <c r="B102" i="1" l="1"/>
  <c r="D102" i="1" s="1"/>
  <c r="F102" i="1"/>
  <c r="B105" i="3"/>
  <c r="A106" i="3" s="1"/>
  <c r="A103" i="1"/>
  <c r="B103" i="1" l="1"/>
  <c r="D103" i="1" s="1"/>
  <c r="F103" i="1"/>
  <c r="B106" i="3"/>
  <c r="A107" i="3" s="1"/>
  <c r="A104" i="1"/>
  <c r="B104" i="1" l="1"/>
  <c r="D104" i="1" s="1"/>
  <c r="F104" i="1"/>
  <c r="B107" i="3"/>
  <c r="A108" i="3" s="1"/>
  <c r="A105" i="1"/>
  <c r="B105" i="1" l="1"/>
  <c r="D105" i="1" s="1"/>
  <c r="F105" i="1"/>
  <c r="B108" i="3"/>
  <c r="A109" i="3" s="1"/>
  <c r="A106" i="1"/>
  <c r="B106" i="1" l="1"/>
  <c r="D106" i="1" s="1"/>
  <c r="F106" i="1"/>
  <c r="B109" i="3"/>
  <c r="A110" i="3" s="1"/>
  <c r="A107" i="1"/>
  <c r="B107" i="1" l="1"/>
  <c r="D107" i="1" s="1"/>
  <c r="F107" i="1"/>
  <c r="B110" i="3"/>
  <c r="A111" i="3" s="1"/>
  <c r="A108" i="1"/>
  <c r="B108" i="1" l="1"/>
  <c r="D108" i="1" s="1"/>
  <c r="F108" i="1"/>
  <c r="B111" i="3"/>
  <c r="A112" i="3" s="1"/>
  <c r="A109" i="1"/>
  <c r="B109" i="1" l="1"/>
  <c r="D109" i="1" s="1"/>
  <c r="F109" i="1"/>
  <c r="B112" i="3"/>
  <c r="A113" i="3" s="1"/>
  <c r="A110" i="1"/>
  <c r="B110" i="1" l="1"/>
  <c r="D110" i="1" s="1"/>
  <c r="F110" i="1"/>
  <c r="B113" i="3"/>
  <c r="A114" i="3" s="1"/>
  <c r="A111" i="1"/>
  <c r="B111" i="1" l="1"/>
  <c r="D111" i="1" s="1"/>
  <c r="F111" i="1"/>
  <c r="B114" i="3"/>
  <c r="A115" i="3" s="1"/>
  <c r="A112" i="1"/>
  <c r="B112" i="1" l="1"/>
  <c r="D112" i="1" s="1"/>
  <c r="F112" i="1"/>
  <c r="B115" i="3"/>
  <c r="A116" i="3" s="1"/>
  <c r="A113" i="1"/>
  <c r="B113" i="1" l="1"/>
  <c r="D113" i="1" s="1"/>
  <c r="F113" i="1"/>
  <c r="B116" i="3"/>
  <c r="A117" i="3" s="1"/>
  <c r="A114" i="1"/>
  <c r="B114" i="1" l="1"/>
  <c r="D114" i="1" s="1"/>
  <c r="F114" i="1"/>
  <c r="B117" i="3"/>
  <c r="A118" i="3" s="1"/>
  <c r="A115" i="1"/>
  <c r="B115" i="1" l="1"/>
  <c r="D115" i="1" s="1"/>
  <c r="F115" i="1"/>
  <c r="B118" i="3"/>
  <c r="A119" i="3" s="1"/>
  <c r="A116" i="1"/>
  <c r="B116" i="1" l="1"/>
  <c r="D116" i="1" s="1"/>
  <c r="F116" i="1"/>
  <c r="B119" i="3"/>
  <c r="A120" i="3" s="1"/>
  <c r="A117" i="1"/>
  <c r="B117" i="1" l="1"/>
  <c r="D117" i="1" s="1"/>
  <c r="F117" i="1"/>
  <c r="B120" i="3"/>
  <c r="A121" i="3" s="1"/>
  <c r="A118" i="1"/>
  <c r="B118" i="1" l="1"/>
  <c r="D118" i="1" s="1"/>
  <c r="F118" i="1"/>
  <c r="B121" i="3"/>
  <c r="A122" i="3" s="1"/>
  <c r="A119" i="1"/>
  <c r="B119" i="1" l="1"/>
  <c r="D119" i="1" s="1"/>
  <c r="F119" i="1"/>
  <c r="B122" i="3"/>
  <c r="A123" i="3" s="1"/>
  <c r="A120" i="1"/>
  <c r="B120" i="1" l="1"/>
  <c r="D120" i="1" s="1"/>
  <c r="F120" i="1"/>
  <c r="B123" i="3"/>
  <c r="A124" i="3" s="1"/>
  <c r="A121" i="1"/>
  <c r="B121" i="1" l="1"/>
  <c r="D121" i="1" s="1"/>
  <c r="F121" i="1"/>
  <c r="B124" i="3"/>
  <c r="A125" i="3" s="1"/>
  <c r="A122" i="1"/>
  <c r="B122" i="1" l="1"/>
  <c r="D122" i="1" s="1"/>
  <c r="F122" i="1"/>
  <c r="B125" i="3"/>
  <c r="A126" i="3" s="1"/>
  <c r="A123" i="1"/>
  <c r="B123" i="1" l="1"/>
  <c r="D123" i="1" s="1"/>
  <c r="F123" i="1"/>
  <c r="B126" i="3"/>
  <c r="A127" i="3" s="1"/>
  <c r="A124" i="1"/>
  <c r="B124" i="1" l="1"/>
  <c r="D124" i="1" s="1"/>
  <c r="F124" i="1"/>
  <c r="B127" i="3"/>
  <c r="A128" i="3" s="1"/>
  <c r="A125" i="1"/>
  <c r="B125" i="1" l="1"/>
  <c r="D125" i="1" s="1"/>
  <c r="F125" i="1"/>
  <c r="B128" i="3"/>
  <c r="A129" i="3" s="1"/>
  <c r="A126" i="1"/>
  <c r="B126" i="1" l="1"/>
  <c r="D126" i="1" s="1"/>
  <c r="F126" i="1"/>
  <c r="B129" i="3"/>
  <c r="A130" i="3" s="1"/>
  <c r="A127" i="1"/>
  <c r="B127" i="1" l="1"/>
  <c r="D127" i="1" s="1"/>
  <c r="F127" i="1"/>
  <c r="B130" i="3"/>
  <c r="A131" i="3" s="1"/>
  <c r="A128" i="1"/>
  <c r="B128" i="1" l="1"/>
  <c r="D128" i="1" s="1"/>
  <c r="F128" i="1"/>
  <c r="B131" i="3"/>
  <c r="A132" i="3" s="1"/>
  <c r="A129" i="1"/>
  <c r="B129" i="1" l="1"/>
  <c r="D129" i="1" s="1"/>
  <c r="F129" i="1"/>
  <c r="B132" i="3"/>
  <c r="A133" i="3" s="1"/>
  <c r="A130" i="1"/>
  <c r="B130" i="1" l="1"/>
  <c r="D130" i="1" s="1"/>
  <c r="F130" i="1"/>
  <c r="B133" i="3"/>
  <c r="A134" i="3" s="1"/>
  <c r="A131" i="1"/>
  <c r="B131" i="1" l="1"/>
  <c r="D131" i="1" s="1"/>
  <c r="F131" i="1"/>
  <c r="B134" i="3"/>
  <c r="A135" i="3" s="1"/>
  <c r="A132" i="1"/>
  <c r="B132" i="1" l="1"/>
  <c r="D132" i="1" s="1"/>
  <c r="F132" i="1"/>
  <c r="B135" i="3"/>
  <c r="A136" i="3" s="1"/>
  <c r="A133" i="1"/>
  <c r="B133" i="1" l="1"/>
  <c r="D133" i="1" s="1"/>
  <c r="F133" i="1"/>
  <c r="B136" i="3"/>
  <c r="A137" i="3" s="1"/>
  <c r="A134" i="1"/>
  <c r="B134" i="1" l="1"/>
  <c r="D134" i="1" s="1"/>
  <c r="F134" i="1"/>
  <c r="B137" i="3"/>
  <c r="A138" i="3" s="1"/>
  <c r="A135" i="1"/>
  <c r="B135" i="1" l="1"/>
  <c r="D135" i="1" s="1"/>
  <c r="F135" i="1"/>
  <c r="B138" i="3"/>
  <c r="A139" i="3" s="1"/>
  <c r="A136" i="1"/>
  <c r="B136" i="1" l="1"/>
  <c r="D136" i="1" s="1"/>
  <c r="F136" i="1"/>
  <c r="B139" i="3"/>
  <c r="A140" i="3" s="1"/>
  <c r="A137" i="1"/>
  <c r="B137" i="1" l="1"/>
  <c r="D137" i="1" s="1"/>
  <c r="F137" i="1"/>
  <c r="B140" i="3"/>
  <c r="A141" i="3" s="1"/>
  <c r="A138" i="1"/>
  <c r="B138" i="1" l="1"/>
  <c r="D138" i="1" s="1"/>
  <c r="F138" i="1"/>
  <c r="B141" i="3"/>
  <c r="A142" i="3" s="1"/>
  <c r="A139" i="1"/>
  <c r="B139" i="1" l="1"/>
  <c r="D139" i="1" s="1"/>
  <c r="F139" i="1"/>
  <c r="B142" i="3"/>
  <c r="A143" i="3" s="1"/>
  <c r="A140" i="1"/>
  <c r="B140" i="1" l="1"/>
  <c r="D140" i="1" s="1"/>
  <c r="F140" i="1"/>
  <c r="B143" i="3"/>
  <c r="A144" i="3" s="1"/>
  <c r="A141" i="1"/>
  <c r="B141" i="1" l="1"/>
  <c r="D141" i="1" s="1"/>
  <c r="F141" i="1"/>
  <c r="B144" i="3"/>
  <c r="A145" i="3" s="1"/>
  <c r="A142" i="1"/>
  <c r="B142" i="1" l="1"/>
  <c r="D142" i="1" s="1"/>
  <c r="F142" i="1"/>
  <c r="B145" i="3"/>
  <c r="A146" i="3" s="1"/>
  <c r="A143" i="1"/>
  <c r="B143" i="1" l="1"/>
  <c r="D143" i="1" s="1"/>
  <c r="F143" i="1"/>
  <c r="B146" i="3"/>
  <c r="A147" i="3" s="1"/>
  <c r="A144" i="1"/>
  <c r="B144" i="1" l="1"/>
  <c r="D144" i="1" s="1"/>
  <c r="F144" i="1"/>
  <c r="B147" i="3"/>
  <c r="A148" i="3" s="1"/>
  <c r="A145" i="1"/>
  <c r="B145" i="1" l="1"/>
  <c r="D145" i="1" s="1"/>
  <c r="F145" i="1"/>
  <c r="B148" i="3"/>
  <c r="A149" i="3" s="1"/>
  <c r="A146" i="1"/>
  <c r="B146" i="1" l="1"/>
  <c r="D146" i="1" s="1"/>
  <c r="F146" i="1"/>
  <c r="B149" i="3"/>
  <c r="A150" i="3" s="1"/>
  <c r="A147" i="1"/>
  <c r="B147" i="1" l="1"/>
  <c r="D147" i="1" s="1"/>
  <c r="F147" i="1"/>
  <c r="B150" i="3"/>
  <c r="A151" i="3" s="1"/>
  <c r="A148" i="1"/>
  <c r="B148" i="1" l="1"/>
  <c r="D148" i="1" s="1"/>
  <c r="F148" i="1"/>
  <c r="B151" i="3"/>
  <c r="A152" i="3" s="1"/>
  <c r="A149" i="1"/>
  <c r="B149" i="1" l="1"/>
  <c r="D149" i="1" s="1"/>
  <c r="F149" i="1"/>
  <c r="B152" i="3"/>
  <c r="A153" i="3" s="1"/>
  <c r="A150" i="1"/>
  <c r="B150" i="1" l="1"/>
  <c r="D150" i="1" s="1"/>
  <c r="F150" i="1"/>
  <c r="B153" i="3"/>
  <c r="A154" i="3" s="1"/>
  <c r="A151" i="1"/>
  <c r="B151" i="1" l="1"/>
  <c r="D151" i="1" s="1"/>
  <c r="F151" i="1"/>
  <c r="B154" i="3"/>
  <c r="A155" i="3" s="1"/>
  <c r="A152" i="1"/>
  <c r="B152" i="1" l="1"/>
  <c r="D152" i="1" s="1"/>
  <c r="F152" i="1"/>
  <c r="B155" i="3"/>
  <c r="A156" i="3" s="1"/>
  <c r="A153" i="1"/>
  <c r="B153" i="1" l="1"/>
  <c r="D153" i="1" s="1"/>
  <c r="F153" i="1"/>
  <c r="B156" i="3"/>
  <c r="A157" i="3" s="1"/>
  <c r="A154" i="1"/>
  <c r="B154" i="1" l="1"/>
  <c r="D154" i="1" s="1"/>
  <c r="F154" i="1"/>
  <c r="B157" i="3"/>
  <c r="A158" i="3" s="1"/>
  <c r="A155" i="1"/>
  <c r="B155" i="1" l="1"/>
  <c r="D155" i="1" s="1"/>
  <c r="F155" i="1"/>
  <c r="B158" i="3"/>
  <c r="A159" i="3" s="1"/>
  <c r="A156" i="1"/>
  <c r="B156" i="1" l="1"/>
  <c r="D156" i="1" s="1"/>
  <c r="F156" i="1"/>
  <c r="B159" i="3"/>
  <c r="A160" i="3" s="1"/>
  <c r="A157" i="1"/>
  <c r="B157" i="1" l="1"/>
  <c r="D157" i="1" s="1"/>
  <c r="F157" i="1"/>
  <c r="B160" i="3"/>
  <c r="A161" i="3" s="1"/>
  <c r="A158" i="1"/>
  <c r="B158" i="1" l="1"/>
  <c r="D158" i="1" s="1"/>
  <c r="F158" i="1"/>
  <c r="B161" i="3"/>
  <c r="A162" i="3" s="1"/>
  <c r="A159" i="1"/>
  <c r="B159" i="1" l="1"/>
  <c r="D159" i="1" s="1"/>
  <c r="F159" i="1"/>
  <c r="B162" i="3"/>
  <c r="A163" i="3" s="1"/>
  <c r="A160" i="1"/>
  <c r="B160" i="1" l="1"/>
  <c r="D160" i="1" s="1"/>
  <c r="F160" i="1"/>
  <c r="B163" i="3"/>
  <c r="A164" i="3" s="1"/>
  <c r="A161" i="1"/>
  <c r="B161" i="1" l="1"/>
  <c r="D161" i="1" s="1"/>
  <c r="F161" i="1"/>
  <c r="B164" i="3"/>
  <c r="A165" i="3" s="1"/>
  <c r="A162" i="1"/>
  <c r="B162" i="1" l="1"/>
  <c r="D162" i="1" s="1"/>
  <c r="F162" i="1"/>
  <c r="B165" i="3"/>
  <c r="A166" i="3" s="1"/>
  <c r="A163" i="1"/>
  <c r="B163" i="1" l="1"/>
  <c r="D163" i="1" s="1"/>
  <c r="F163" i="1"/>
  <c r="B166" i="3"/>
  <c r="A167" i="3" s="1"/>
  <c r="A164" i="1"/>
  <c r="B164" i="1" l="1"/>
  <c r="D164" i="1" s="1"/>
  <c r="F164" i="1"/>
  <c r="B167" i="3"/>
  <c r="A168" i="3" s="1"/>
  <c r="A165" i="1"/>
  <c r="B165" i="1" l="1"/>
  <c r="D165" i="1" s="1"/>
  <c r="F165" i="1"/>
  <c r="B168" i="3"/>
  <c r="A169" i="3" s="1"/>
  <c r="A166" i="1"/>
  <c r="B166" i="1" l="1"/>
  <c r="D166" i="1" s="1"/>
  <c r="F166" i="1"/>
  <c r="B169" i="3"/>
  <c r="A170" i="3" s="1"/>
  <c r="A167" i="1"/>
  <c r="B167" i="1" l="1"/>
  <c r="D167" i="1" s="1"/>
  <c r="F167" i="1"/>
  <c r="B170" i="3"/>
  <c r="A171" i="3" s="1"/>
  <c r="A168" i="1"/>
  <c r="B168" i="1" l="1"/>
  <c r="D168" i="1" s="1"/>
  <c r="F168" i="1"/>
  <c r="B171" i="3"/>
  <c r="A172" i="3" s="1"/>
  <c r="A169" i="1"/>
  <c r="B169" i="1" l="1"/>
  <c r="D169" i="1" s="1"/>
  <c r="F169" i="1"/>
  <c r="B172" i="3"/>
  <c r="A173" i="3" s="1"/>
  <c r="A170" i="1"/>
  <c r="B170" i="1" l="1"/>
  <c r="D170" i="1" s="1"/>
  <c r="F170" i="1"/>
  <c r="B173" i="3"/>
  <c r="A174" i="3" s="1"/>
  <c r="A171" i="1"/>
  <c r="B171" i="1" l="1"/>
  <c r="D171" i="1" s="1"/>
  <c r="F171" i="1"/>
  <c r="B174" i="3"/>
  <c r="A175" i="3" s="1"/>
  <c r="A172" i="1"/>
  <c r="B172" i="1" l="1"/>
  <c r="D172" i="1" s="1"/>
  <c r="F172" i="1"/>
  <c r="B175" i="3"/>
  <c r="A176" i="3" s="1"/>
  <c r="A173" i="1"/>
  <c r="B173" i="1" l="1"/>
  <c r="D173" i="1" s="1"/>
  <c r="F173" i="1"/>
  <c r="B176" i="3"/>
  <c r="A177" i="3" s="1"/>
  <c r="A174" i="1"/>
  <c r="B174" i="1" l="1"/>
  <c r="D174" i="1" s="1"/>
  <c r="F174" i="1"/>
  <c r="B177" i="3"/>
  <c r="A178" i="3" s="1"/>
  <c r="A175" i="1"/>
  <c r="B175" i="1" l="1"/>
  <c r="D175" i="1" s="1"/>
  <c r="F175" i="1"/>
  <c r="B178" i="3"/>
  <c r="A179" i="3" s="1"/>
  <c r="A176" i="1"/>
  <c r="B176" i="1" l="1"/>
  <c r="D176" i="1" s="1"/>
  <c r="F176" i="1"/>
  <c r="B179" i="3"/>
  <c r="A180" i="3" s="1"/>
  <c r="A177" i="1"/>
  <c r="B177" i="1" l="1"/>
  <c r="D177" i="1" s="1"/>
  <c r="F177" i="1"/>
  <c r="B180" i="3"/>
  <c r="A181" i="3" s="1"/>
  <c r="A178" i="1"/>
  <c r="B178" i="1" l="1"/>
  <c r="D178" i="1" s="1"/>
  <c r="F178" i="1"/>
  <c r="B181" i="3"/>
  <c r="A182" i="3" s="1"/>
  <c r="A179" i="1"/>
  <c r="B179" i="1" l="1"/>
  <c r="D179" i="1" s="1"/>
  <c r="F179" i="1"/>
  <c r="B182" i="3"/>
  <c r="A183" i="3" s="1"/>
  <c r="A180" i="1"/>
  <c r="B180" i="1" l="1"/>
  <c r="D180" i="1" s="1"/>
  <c r="F180" i="1"/>
  <c r="B183" i="3"/>
  <c r="A184" i="3" s="1"/>
  <c r="A181" i="1"/>
  <c r="B181" i="1" l="1"/>
  <c r="D181" i="1" s="1"/>
  <c r="F181" i="1"/>
  <c r="B184" i="3"/>
  <c r="A185" i="3" s="1"/>
  <c r="A182" i="1"/>
  <c r="B182" i="1" l="1"/>
  <c r="D182" i="1" s="1"/>
  <c r="F182" i="1"/>
  <c r="B185" i="3"/>
  <c r="A186" i="3" s="1"/>
  <c r="A183" i="1"/>
  <c r="B183" i="1" l="1"/>
  <c r="D183" i="1" s="1"/>
  <c r="F183" i="1"/>
  <c r="B186" i="3"/>
  <c r="A187" i="3" s="1"/>
  <c r="A184" i="1"/>
  <c r="B184" i="1" l="1"/>
  <c r="D184" i="1" s="1"/>
  <c r="F184" i="1"/>
  <c r="B187" i="3"/>
  <c r="A188" i="3" s="1"/>
  <c r="A185" i="1"/>
  <c r="B185" i="1" l="1"/>
  <c r="D185" i="1" s="1"/>
  <c r="F185" i="1"/>
  <c r="B188" i="3"/>
  <c r="A189" i="3" s="1"/>
  <c r="A186" i="1"/>
  <c r="B186" i="1" l="1"/>
  <c r="D186" i="1" s="1"/>
  <c r="F186" i="1"/>
  <c r="B189" i="3"/>
  <c r="A190" i="3" s="1"/>
  <c r="A187" i="1"/>
  <c r="B187" i="1" l="1"/>
  <c r="D187" i="1" s="1"/>
  <c r="F187" i="1"/>
  <c r="B190" i="3"/>
  <c r="A191" i="3" s="1"/>
  <c r="A188" i="1"/>
  <c r="B188" i="1" l="1"/>
  <c r="D188" i="1" s="1"/>
  <c r="F188" i="1"/>
  <c r="B191" i="3"/>
  <c r="A192" i="3" s="1"/>
  <c r="A189" i="1"/>
  <c r="B189" i="1" l="1"/>
  <c r="D189" i="1" s="1"/>
  <c r="F189" i="1"/>
  <c r="B192" i="3"/>
  <c r="A193" i="3" s="1"/>
  <c r="A190" i="1"/>
  <c r="B190" i="1" l="1"/>
  <c r="D190" i="1" s="1"/>
  <c r="F190" i="1"/>
  <c r="B193" i="3"/>
  <c r="A194" i="3" s="1"/>
  <c r="A191" i="1"/>
  <c r="B191" i="1" l="1"/>
  <c r="D191" i="1" s="1"/>
  <c r="F191" i="1"/>
  <c r="B194" i="3"/>
  <c r="A195" i="3" s="1"/>
  <c r="A192" i="1"/>
  <c r="B192" i="1" l="1"/>
  <c r="D192" i="1" s="1"/>
  <c r="F192" i="1"/>
  <c r="B195" i="3"/>
  <c r="A196" i="3" s="1"/>
  <c r="A193" i="1"/>
  <c r="B193" i="1" l="1"/>
  <c r="D193" i="1" s="1"/>
  <c r="F193" i="1"/>
  <c r="B196" i="3"/>
  <c r="A197" i="3" s="1"/>
  <c r="A194" i="1"/>
  <c r="B194" i="1" l="1"/>
  <c r="D194" i="1" s="1"/>
  <c r="F194" i="1"/>
  <c r="B197" i="3"/>
  <c r="A198" i="3" s="1"/>
  <c r="A195" i="1"/>
  <c r="B195" i="1" l="1"/>
  <c r="D195" i="1" s="1"/>
  <c r="F195" i="1"/>
  <c r="B198" i="3"/>
  <c r="A199" i="3" s="1"/>
  <c r="A196" i="1"/>
  <c r="B196" i="1" l="1"/>
  <c r="D196" i="1" s="1"/>
  <c r="F196" i="1"/>
  <c r="B199" i="3"/>
  <c r="A200" i="3" s="1"/>
  <c r="A197" i="1"/>
  <c r="B197" i="1" l="1"/>
  <c r="D197" i="1" s="1"/>
  <c r="F197" i="1"/>
  <c r="B200" i="3"/>
  <c r="A201" i="3" s="1"/>
  <c r="A198" i="1"/>
  <c r="B198" i="1" l="1"/>
  <c r="D198" i="1" s="1"/>
  <c r="F198" i="1"/>
  <c r="B201" i="3"/>
  <c r="A202" i="3" s="1"/>
  <c r="A199" i="1"/>
  <c r="B199" i="1" l="1"/>
  <c r="D199" i="1" s="1"/>
  <c r="F199" i="1"/>
  <c r="B202" i="3"/>
  <c r="A203" i="3" s="1"/>
  <c r="A200" i="1"/>
  <c r="B200" i="1" l="1"/>
  <c r="D200" i="1" s="1"/>
  <c r="F200" i="1"/>
  <c r="B203" i="3"/>
  <c r="A204" i="3" s="1"/>
  <c r="A201" i="1"/>
  <c r="B201" i="1" l="1"/>
  <c r="D201" i="1" s="1"/>
  <c r="F201" i="1"/>
  <c r="B204" i="3"/>
  <c r="A205" i="3" s="1"/>
  <c r="A202" i="1"/>
  <c r="B202" i="1" l="1"/>
  <c r="D202" i="1" s="1"/>
  <c r="F202" i="1"/>
  <c r="B205" i="3"/>
  <c r="A206" i="3" s="1"/>
  <c r="A203" i="1"/>
  <c r="B203" i="1" l="1"/>
  <c r="D203" i="1" s="1"/>
  <c r="F203" i="1"/>
  <c r="B206" i="3"/>
  <c r="A207" i="3" s="1"/>
  <c r="A204" i="1"/>
  <c r="B204" i="1" l="1"/>
  <c r="D204" i="1" s="1"/>
  <c r="F204" i="1"/>
  <c r="B207" i="3"/>
  <c r="A208" i="3" s="1"/>
  <c r="A205" i="1"/>
  <c r="B205" i="1" l="1"/>
  <c r="D205" i="1" s="1"/>
  <c r="F205" i="1"/>
  <c r="B208" i="3"/>
  <c r="A209" i="3" s="1"/>
  <c r="A206" i="1"/>
  <c r="B206" i="1" l="1"/>
  <c r="D206" i="1" s="1"/>
  <c r="F206" i="1"/>
  <c r="B209" i="3"/>
  <c r="A210" i="3" s="1"/>
  <c r="A207" i="1"/>
  <c r="B207" i="1" l="1"/>
  <c r="D207" i="1" s="1"/>
  <c r="F207" i="1"/>
  <c r="B210" i="3"/>
  <c r="A211" i="3" s="1"/>
  <c r="A208" i="1"/>
  <c r="B208" i="1" l="1"/>
  <c r="D208" i="1" s="1"/>
  <c r="F208" i="1"/>
  <c r="B211" i="3"/>
  <c r="A212" i="3" s="1"/>
  <c r="A209" i="1"/>
  <c r="B209" i="1" l="1"/>
  <c r="D209" i="1" s="1"/>
  <c r="F209" i="1"/>
  <c r="B212" i="3"/>
  <c r="A213" i="3" s="1"/>
  <c r="A210" i="1"/>
  <c r="B210" i="1" l="1"/>
  <c r="D210" i="1" s="1"/>
  <c r="F210" i="1"/>
  <c r="B213" i="3"/>
  <c r="A214" i="3" s="1"/>
  <c r="A211" i="1"/>
  <c r="B211" i="1" l="1"/>
  <c r="D211" i="1" s="1"/>
  <c r="F211" i="1"/>
  <c r="B214" i="3"/>
  <c r="A215" i="3" s="1"/>
  <c r="A212" i="1"/>
  <c r="B212" i="1" l="1"/>
  <c r="D212" i="1" s="1"/>
  <c r="F212" i="1"/>
  <c r="B215" i="3"/>
  <c r="A216" i="3" s="1"/>
  <c r="A213" i="1"/>
  <c r="B213" i="1" l="1"/>
  <c r="D213" i="1" s="1"/>
  <c r="F213" i="1"/>
  <c r="B216" i="3"/>
  <c r="A217" i="3" s="1"/>
  <c r="A214" i="1"/>
  <c r="B214" i="1" l="1"/>
  <c r="D214" i="1" s="1"/>
  <c r="F214" i="1"/>
  <c r="B217" i="3"/>
  <c r="A218" i="3" s="1"/>
  <c r="A215" i="1"/>
  <c r="B215" i="1" l="1"/>
  <c r="D215" i="1" s="1"/>
  <c r="F215" i="1"/>
  <c r="B218" i="3"/>
  <c r="A219" i="3" s="1"/>
  <c r="A216" i="1"/>
  <c r="B216" i="1" l="1"/>
  <c r="D216" i="1" s="1"/>
  <c r="F216" i="1"/>
  <c r="B219" i="3"/>
  <c r="A220" i="3" s="1"/>
  <c r="A217" i="1"/>
  <c r="B217" i="1" l="1"/>
  <c r="D217" i="1" s="1"/>
  <c r="F217" i="1"/>
  <c r="B220" i="3"/>
  <c r="A221" i="3" s="1"/>
  <c r="A218" i="1"/>
  <c r="B218" i="1" l="1"/>
  <c r="D218" i="1" s="1"/>
  <c r="F218" i="1"/>
  <c r="B221" i="3"/>
  <c r="A222" i="3" s="1"/>
  <c r="A219" i="1"/>
  <c r="B219" i="1" l="1"/>
  <c r="D219" i="1" s="1"/>
  <c r="F219" i="1"/>
  <c r="B222" i="3"/>
  <c r="A223" i="3" s="1"/>
  <c r="A220" i="1"/>
  <c r="B220" i="1" l="1"/>
  <c r="D220" i="1" s="1"/>
  <c r="F220" i="1"/>
  <c r="B223" i="3"/>
  <c r="A224" i="3" s="1"/>
  <c r="A221" i="1"/>
  <c r="B221" i="1" l="1"/>
  <c r="D221" i="1" s="1"/>
  <c r="F221" i="1"/>
  <c r="B224" i="3"/>
  <c r="A225" i="3" s="1"/>
  <c r="A222" i="1"/>
  <c r="B222" i="1" l="1"/>
  <c r="D222" i="1" s="1"/>
  <c r="F222" i="1"/>
  <c r="B225" i="3"/>
  <c r="A226" i="3" s="1"/>
  <c r="A223" i="1"/>
  <c r="B223" i="1" l="1"/>
  <c r="D223" i="1" s="1"/>
  <c r="F223" i="1"/>
  <c r="B226" i="3"/>
  <c r="A227" i="3" s="1"/>
  <c r="A224" i="1"/>
  <c r="B224" i="1" l="1"/>
  <c r="D224" i="1" s="1"/>
  <c r="F224" i="1"/>
  <c r="B227" i="3"/>
  <c r="A228" i="3" s="1"/>
  <c r="A225" i="1"/>
  <c r="B225" i="1" l="1"/>
  <c r="D225" i="1" s="1"/>
  <c r="F225" i="1"/>
  <c r="B228" i="3"/>
  <c r="A229" i="3" s="1"/>
  <c r="A226" i="1"/>
  <c r="B226" i="1" l="1"/>
  <c r="D226" i="1" s="1"/>
  <c r="F226" i="1"/>
  <c r="B229" i="3"/>
  <c r="A230" i="3" s="1"/>
  <c r="A227" i="1"/>
  <c r="B227" i="1" l="1"/>
  <c r="D227" i="1" s="1"/>
  <c r="F227" i="1"/>
  <c r="B230" i="3"/>
  <c r="A231" i="3" s="1"/>
  <c r="A228" i="1"/>
  <c r="B228" i="1" l="1"/>
  <c r="D228" i="1" s="1"/>
  <c r="F228" i="1"/>
  <c r="B231" i="3"/>
  <c r="A232" i="3" s="1"/>
  <c r="A229" i="1"/>
  <c r="B229" i="1" l="1"/>
  <c r="D229" i="1" s="1"/>
  <c r="F229" i="1"/>
  <c r="B232" i="3"/>
  <c r="A233" i="3" s="1"/>
  <c r="A230" i="1"/>
  <c r="B230" i="1" l="1"/>
  <c r="D230" i="1" s="1"/>
  <c r="F230" i="1"/>
  <c r="B233" i="3"/>
  <c r="A234" i="3" s="1"/>
  <c r="A231" i="1"/>
  <c r="B231" i="1" l="1"/>
  <c r="D231" i="1" s="1"/>
  <c r="F231" i="1"/>
  <c r="B234" i="3"/>
  <c r="A235" i="3" s="1"/>
  <c r="A232" i="1"/>
  <c r="B232" i="1" l="1"/>
  <c r="D232" i="1" s="1"/>
  <c r="F232" i="1"/>
  <c r="B235" i="3"/>
  <c r="A236" i="3" s="1"/>
  <c r="A233" i="1"/>
  <c r="B233" i="1" l="1"/>
  <c r="D233" i="1" s="1"/>
  <c r="F233" i="1"/>
  <c r="B236" i="3"/>
  <c r="A237" i="3" s="1"/>
  <c r="A234" i="1"/>
  <c r="B234" i="1" l="1"/>
  <c r="D234" i="1" s="1"/>
  <c r="F234" i="1"/>
  <c r="B237" i="3"/>
  <c r="A238" i="3" s="1"/>
  <c r="A235" i="1"/>
  <c r="B235" i="1" l="1"/>
  <c r="D235" i="1" s="1"/>
  <c r="F235" i="1"/>
  <c r="B238" i="3"/>
  <c r="A239" i="3" s="1"/>
  <c r="A236" i="1"/>
  <c r="B236" i="1" l="1"/>
  <c r="D236" i="1" s="1"/>
  <c r="F236" i="1"/>
  <c r="B239" i="3"/>
  <c r="A240" i="3" s="1"/>
  <c r="A237" i="1"/>
  <c r="B237" i="1" l="1"/>
  <c r="D237" i="1" s="1"/>
  <c r="F237" i="1"/>
  <c r="B240" i="3"/>
  <c r="A241" i="3" s="1"/>
  <c r="A238" i="1"/>
  <c r="B238" i="1" l="1"/>
  <c r="D238" i="1" s="1"/>
  <c r="F238" i="1"/>
  <c r="B241" i="3"/>
  <c r="A242" i="3" s="1"/>
  <c r="A239" i="1"/>
  <c r="B239" i="1" l="1"/>
  <c r="D239" i="1" s="1"/>
  <c r="F239" i="1"/>
  <c r="B242" i="3"/>
  <c r="A243" i="3" s="1"/>
  <c r="A240" i="1"/>
  <c r="B240" i="1" l="1"/>
  <c r="D240" i="1" s="1"/>
  <c r="F240" i="1"/>
  <c r="B243" i="3"/>
  <c r="A244" i="3" s="1"/>
  <c r="A241" i="1"/>
  <c r="B241" i="1" l="1"/>
  <c r="D241" i="1" s="1"/>
  <c r="F241" i="1"/>
  <c r="B244" i="3"/>
  <c r="A245" i="3" s="1"/>
  <c r="A242" i="1"/>
  <c r="B242" i="1" l="1"/>
  <c r="D242" i="1" s="1"/>
  <c r="F242" i="1"/>
  <c r="B245" i="3"/>
  <c r="A246" i="3" s="1"/>
  <c r="A243" i="1"/>
  <c r="B243" i="1" l="1"/>
  <c r="D243" i="1" s="1"/>
  <c r="F243" i="1"/>
  <c r="B246" i="3"/>
  <c r="A247" i="3" s="1"/>
  <c r="A244" i="1"/>
  <c r="B244" i="1" l="1"/>
  <c r="D244" i="1" s="1"/>
  <c r="F244" i="1"/>
  <c r="B247" i="3"/>
  <c r="A248" i="3" s="1"/>
  <c r="A245" i="1"/>
  <c r="B245" i="1" l="1"/>
  <c r="D245" i="1" s="1"/>
  <c r="F245" i="1"/>
  <c r="B248" i="3"/>
  <c r="A249" i="3" s="1"/>
  <c r="A246" i="1"/>
  <c r="B246" i="1" l="1"/>
  <c r="D246" i="1" s="1"/>
  <c r="F246" i="1"/>
  <c r="B249" i="3"/>
  <c r="A250" i="3" s="1"/>
  <c r="A247" i="1"/>
  <c r="B247" i="1" l="1"/>
  <c r="D247" i="1" s="1"/>
  <c r="F247" i="1"/>
  <c r="B250" i="3"/>
  <c r="A251" i="3" s="1"/>
  <c r="A248" i="1"/>
  <c r="B248" i="1" l="1"/>
  <c r="D248" i="1" s="1"/>
  <c r="F248" i="1"/>
  <c r="B251" i="3"/>
  <c r="A252" i="3" s="1"/>
  <c r="A249" i="1"/>
  <c r="B249" i="1" l="1"/>
  <c r="D249" i="1" s="1"/>
  <c r="F249" i="1"/>
  <c r="B252" i="3"/>
  <c r="A253" i="3" s="1"/>
  <c r="A250" i="1"/>
  <c r="B250" i="1" l="1"/>
  <c r="D250" i="1" s="1"/>
  <c r="F250" i="1"/>
  <c r="B253" i="3"/>
  <c r="A254" i="3" s="1"/>
  <c r="A251" i="1"/>
  <c r="B251" i="1" l="1"/>
  <c r="D251" i="1" s="1"/>
  <c r="F251" i="1"/>
  <c r="B254" i="3"/>
  <c r="A255" i="3" s="1"/>
  <c r="A252" i="1"/>
  <c r="B252" i="1" l="1"/>
  <c r="D252" i="1" s="1"/>
  <c r="F252" i="1"/>
  <c r="B255" i="3"/>
  <c r="A256" i="3" s="1"/>
  <c r="A253" i="1"/>
  <c r="B253" i="1" l="1"/>
  <c r="D253" i="1" s="1"/>
  <c r="F253" i="1"/>
  <c r="B256" i="3"/>
  <c r="A257" i="3" s="1"/>
  <c r="A254" i="1"/>
  <c r="B254" i="1" l="1"/>
  <c r="D254" i="1" s="1"/>
  <c r="F254" i="1"/>
  <c r="B257" i="3"/>
  <c r="A258" i="3" s="1"/>
  <c r="A255" i="1"/>
  <c r="B255" i="1" l="1"/>
  <c r="D255" i="1" s="1"/>
  <c r="F255" i="1"/>
  <c r="B258" i="3"/>
  <c r="A259" i="3" s="1"/>
  <c r="A256" i="1"/>
  <c r="B256" i="1" l="1"/>
  <c r="D256" i="1" s="1"/>
  <c r="F256" i="1"/>
  <c r="B259" i="3"/>
  <c r="A260" i="3" s="1"/>
  <c r="A257" i="1"/>
  <c r="B257" i="1" l="1"/>
  <c r="D257" i="1" s="1"/>
  <c r="F257" i="1"/>
  <c r="B260" i="3"/>
  <c r="A261" i="3" s="1"/>
  <c r="A258" i="1"/>
  <c r="B258" i="1" l="1"/>
  <c r="D258" i="1" s="1"/>
  <c r="F258" i="1"/>
  <c r="B261" i="3"/>
  <c r="A262" i="3" s="1"/>
  <c r="A259" i="1"/>
  <c r="B259" i="1" l="1"/>
  <c r="D259" i="1" s="1"/>
  <c r="F259" i="1"/>
  <c r="B262" i="3"/>
  <c r="A263" i="3" s="1"/>
  <c r="A260" i="1"/>
  <c r="B260" i="1" l="1"/>
  <c r="D260" i="1" s="1"/>
  <c r="F260" i="1"/>
  <c r="B263" i="3"/>
  <c r="A264" i="3" s="1"/>
  <c r="A261" i="1"/>
  <c r="B261" i="1" l="1"/>
  <c r="D261" i="1" s="1"/>
  <c r="F261" i="1"/>
  <c r="B264" i="3"/>
  <c r="A265" i="3" s="1"/>
  <c r="A262" i="1"/>
  <c r="B262" i="1" l="1"/>
  <c r="D262" i="1" s="1"/>
  <c r="F262" i="1"/>
  <c r="B265" i="3"/>
  <c r="A266" i="3" s="1"/>
  <c r="A263" i="1"/>
  <c r="B263" i="1" l="1"/>
  <c r="D263" i="1" s="1"/>
  <c r="F263" i="1"/>
  <c r="B266" i="3"/>
  <c r="A267" i="3" s="1"/>
  <c r="A264" i="1"/>
  <c r="B264" i="1" l="1"/>
  <c r="D264" i="1" s="1"/>
  <c r="F264" i="1"/>
  <c r="B267" i="3"/>
  <c r="A268" i="3" s="1"/>
  <c r="A265" i="1"/>
  <c r="B265" i="1" l="1"/>
  <c r="D265" i="1" s="1"/>
  <c r="F265" i="1"/>
  <c r="B268" i="3"/>
  <c r="A269" i="3" s="1"/>
  <c r="A266" i="1"/>
  <c r="B266" i="1" l="1"/>
  <c r="D266" i="1" s="1"/>
  <c r="F266" i="1"/>
  <c r="B269" i="3"/>
  <c r="A270" i="3" s="1"/>
  <c r="A267" i="1"/>
  <c r="B267" i="1" l="1"/>
  <c r="D267" i="1" s="1"/>
  <c r="F267" i="1"/>
  <c r="B270" i="3"/>
  <c r="A271" i="3" s="1"/>
  <c r="A268" i="1"/>
  <c r="B268" i="1" l="1"/>
  <c r="D268" i="1" s="1"/>
  <c r="F268" i="1"/>
  <c r="B271" i="3"/>
  <c r="A272" i="3" s="1"/>
  <c r="A269" i="1"/>
  <c r="B269" i="1" l="1"/>
  <c r="D269" i="1" s="1"/>
  <c r="F269" i="1"/>
  <c r="B272" i="3"/>
  <c r="A273" i="3" s="1"/>
  <c r="A270" i="1"/>
  <c r="B270" i="1" l="1"/>
  <c r="D270" i="1" s="1"/>
  <c r="F270" i="1"/>
  <c r="B273" i="3"/>
  <c r="A274" i="3" s="1"/>
  <c r="A271" i="1"/>
  <c r="B271" i="1" l="1"/>
  <c r="D271" i="1" s="1"/>
  <c r="F271" i="1"/>
  <c r="B274" i="3"/>
  <c r="A275" i="3" s="1"/>
  <c r="A272" i="1"/>
  <c r="B272" i="1" l="1"/>
  <c r="D272" i="1" s="1"/>
  <c r="F272" i="1"/>
  <c r="B275" i="3"/>
  <c r="A276" i="3" s="1"/>
  <c r="A273" i="1"/>
  <c r="B273" i="1" l="1"/>
  <c r="D273" i="1" s="1"/>
  <c r="F273" i="1"/>
  <c r="B276" i="3"/>
  <c r="A277" i="3" s="1"/>
  <c r="A274" i="1"/>
  <c r="B274" i="1" l="1"/>
  <c r="D274" i="1" s="1"/>
  <c r="F274" i="1"/>
  <c r="B277" i="3"/>
  <c r="A278" i="3" s="1"/>
  <c r="A275" i="1"/>
  <c r="B275" i="1" l="1"/>
  <c r="D275" i="1" s="1"/>
  <c r="F275" i="1"/>
  <c r="B278" i="3"/>
  <c r="A279" i="3" s="1"/>
  <c r="A276" i="1"/>
  <c r="B276" i="1" l="1"/>
  <c r="D276" i="1" s="1"/>
  <c r="F276" i="1"/>
  <c r="B279" i="3"/>
  <c r="A280" i="3" s="1"/>
  <c r="A277" i="1"/>
  <c r="B277" i="1" l="1"/>
  <c r="D277" i="1" s="1"/>
  <c r="F277" i="1"/>
  <c r="B280" i="3"/>
  <c r="A281" i="3" s="1"/>
  <c r="A278" i="1"/>
  <c r="B278" i="1" l="1"/>
  <c r="D278" i="1" s="1"/>
  <c r="F278" i="1"/>
  <c r="B281" i="3"/>
  <c r="A282" i="3" s="1"/>
  <c r="A279" i="1"/>
  <c r="B279" i="1" l="1"/>
  <c r="D279" i="1" s="1"/>
  <c r="F279" i="1"/>
  <c r="B282" i="3"/>
  <c r="A283" i="3" s="1"/>
  <c r="A280" i="1"/>
  <c r="B280" i="1" l="1"/>
  <c r="D280" i="1" s="1"/>
  <c r="F280" i="1"/>
  <c r="B283" i="3"/>
  <c r="A284" i="3" s="1"/>
  <c r="A281" i="1"/>
  <c r="B281" i="1" l="1"/>
  <c r="D281" i="1" s="1"/>
  <c r="F281" i="1"/>
  <c r="B284" i="3"/>
  <c r="A285" i="3" s="1"/>
  <c r="A282" i="1"/>
  <c r="B282" i="1" l="1"/>
  <c r="D282" i="1" s="1"/>
  <c r="F282" i="1"/>
  <c r="B285" i="3"/>
  <c r="A286" i="3" s="1"/>
  <c r="A283" i="1"/>
  <c r="B283" i="1" l="1"/>
  <c r="D283" i="1" s="1"/>
  <c r="F283" i="1"/>
  <c r="B286" i="3"/>
  <c r="A287" i="3" s="1"/>
  <c r="A284" i="1"/>
  <c r="B284" i="1" l="1"/>
  <c r="D284" i="1" s="1"/>
  <c r="F284" i="1"/>
  <c r="B287" i="3"/>
  <c r="A288" i="3" s="1"/>
  <c r="A285" i="1"/>
  <c r="B285" i="1" l="1"/>
  <c r="D285" i="1" s="1"/>
  <c r="F285" i="1"/>
  <c r="B288" i="3"/>
  <c r="A289" i="3" s="1"/>
  <c r="A286" i="1"/>
  <c r="B286" i="1" l="1"/>
  <c r="D286" i="1" s="1"/>
  <c r="F286" i="1"/>
  <c r="B289" i="3"/>
  <c r="A290" i="3" s="1"/>
  <c r="A287" i="1"/>
  <c r="B287" i="1" l="1"/>
  <c r="D287" i="1" s="1"/>
  <c r="F287" i="1"/>
  <c r="B290" i="3"/>
  <c r="A291" i="3" s="1"/>
  <c r="A288" i="1"/>
  <c r="B288" i="1" l="1"/>
  <c r="D288" i="1" s="1"/>
  <c r="F288" i="1"/>
  <c r="B291" i="3"/>
  <c r="A292" i="3" s="1"/>
  <c r="A289" i="1"/>
  <c r="B289" i="1" l="1"/>
  <c r="D289" i="1" s="1"/>
  <c r="F289" i="1"/>
  <c r="B292" i="3"/>
  <c r="A293" i="3" s="1"/>
  <c r="A290" i="1"/>
  <c r="B290" i="1" l="1"/>
  <c r="D290" i="1" s="1"/>
  <c r="F290" i="1"/>
  <c r="B293" i="3"/>
  <c r="A294" i="3" s="1"/>
  <c r="A291" i="1"/>
  <c r="B291" i="1" l="1"/>
  <c r="D291" i="1" s="1"/>
  <c r="F291" i="1"/>
  <c r="B294" i="3"/>
  <c r="A295" i="3" s="1"/>
  <c r="A292" i="1"/>
  <c r="B292" i="1" l="1"/>
  <c r="D292" i="1" s="1"/>
  <c r="F292" i="1"/>
  <c r="B295" i="3"/>
  <c r="A296" i="3" s="1"/>
  <c r="A293" i="1"/>
  <c r="B293" i="1" l="1"/>
  <c r="D293" i="1" s="1"/>
  <c r="F293" i="1"/>
  <c r="B296" i="3"/>
  <c r="A297" i="3" s="1"/>
  <c r="A294" i="1"/>
  <c r="B294" i="1" l="1"/>
  <c r="D294" i="1" s="1"/>
  <c r="F294" i="1"/>
  <c r="B297" i="3"/>
  <c r="A298" i="3" s="1"/>
  <c r="A295" i="1"/>
  <c r="B295" i="1" l="1"/>
  <c r="D295" i="1" s="1"/>
  <c r="F295" i="1"/>
  <c r="B298" i="3"/>
  <c r="A299" i="3" s="1"/>
  <c r="A296" i="1"/>
  <c r="B296" i="1" l="1"/>
  <c r="D296" i="1" s="1"/>
  <c r="F296" i="1"/>
  <c r="B299" i="3"/>
  <c r="A300" i="3" s="1"/>
  <c r="A297" i="1"/>
  <c r="B297" i="1" l="1"/>
  <c r="D297" i="1" s="1"/>
  <c r="F297" i="1"/>
  <c r="B300" i="3"/>
  <c r="A301" i="3" s="1"/>
  <c r="A298" i="1"/>
  <c r="B298" i="1" l="1"/>
  <c r="D298" i="1" s="1"/>
  <c r="F298" i="1"/>
  <c r="B301" i="3"/>
  <c r="A302" i="3" s="1"/>
  <c r="A299" i="1"/>
  <c r="B299" i="1" l="1"/>
  <c r="D299" i="1" s="1"/>
  <c r="F299" i="1"/>
  <c r="B302" i="3"/>
  <c r="A303" i="3" s="1"/>
  <c r="A300" i="1"/>
  <c r="B300" i="1" l="1"/>
  <c r="D300" i="1" s="1"/>
  <c r="F300" i="1"/>
  <c r="B303" i="3"/>
  <c r="A304" i="3" s="1"/>
  <c r="A301" i="1"/>
  <c r="B301" i="1" l="1"/>
  <c r="D301" i="1" s="1"/>
  <c r="F301" i="1"/>
  <c r="B304" i="3"/>
  <c r="A305" i="3" s="1"/>
  <c r="A302" i="1"/>
  <c r="B302" i="1" l="1"/>
  <c r="D302" i="1" s="1"/>
  <c r="F302" i="1"/>
  <c r="B305" i="3"/>
  <c r="A306" i="3" s="1"/>
  <c r="A303" i="1"/>
  <c r="B303" i="1" l="1"/>
  <c r="D303" i="1" s="1"/>
  <c r="F303" i="1"/>
  <c r="B306" i="3"/>
  <c r="A307" i="3" s="1"/>
  <c r="A304" i="1"/>
  <c r="B304" i="1" l="1"/>
  <c r="D304" i="1" s="1"/>
  <c r="F304" i="1"/>
  <c r="B307" i="3"/>
  <c r="A308" i="3" s="1"/>
  <c r="A305" i="1"/>
  <c r="B305" i="1" l="1"/>
  <c r="D305" i="1" s="1"/>
  <c r="F305" i="1"/>
  <c r="B308" i="3"/>
  <c r="A309" i="3" s="1"/>
  <c r="A306" i="1"/>
  <c r="B306" i="1" l="1"/>
  <c r="D306" i="1" s="1"/>
  <c r="F306" i="1"/>
  <c r="B309" i="3"/>
  <c r="A310" i="3" s="1"/>
  <c r="A307" i="1"/>
  <c r="B307" i="1" l="1"/>
  <c r="D307" i="1" s="1"/>
  <c r="F307" i="1"/>
  <c r="B310" i="3"/>
  <c r="A311" i="3" s="1"/>
  <c r="A308" i="1"/>
  <c r="B308" i="1" l="1"/>
  <c r="D308" i="1" s="1"/>
  <c r="F308" i="1"/>
  <c r="B311" i="3"/>
  <c r="A312" i="3" s="1"/>
  <c r="A309" i="1"/>
  <c r="B309" i="1" l="1"/>
  <c r="D309" i="1" s="1"/>
  <c r="F309" i="1"/>
  <c r="B312" i="3"/>
  <c r="A313" i="3" s="1"/>
  <c r="A310" i="1"/>
  <c r="B310" i="1" l="1"/>
  <c r="D310" i="1" s="1"/>
  <c r="F310" i="1"/>
  <c r="B313" i="3"/>
  <c r="A314" i="3" s="1"/>
  <c r="A311" i="1"/>
  <c r="B311" i="1" l="1"/>
  <c r="D311" i="1" s="1"/>
  <c r="F311" i="1"/>
  <c r="B314" i="3"/>
  <c r="A315" i="3" s="1"/>
  <c r="A312" i="1"/>
  <c r="B312" i="1" l="1"/>
  <c r="D312" i="1" s="1"/>
  <c r="F312" i="1"/>
  <c r="B315" i="3"/>
  <c r="A316" i="3" s="1"/>
  <c r="A313" i="1"/>
  <c r="B313" i="1" l="1"/>
  <c r="D313" i="1" s="1"/>
  <c r="F313" i="1"/>
  <c r="B316" i="3"/>
  <c r="A317" i="3" s="1"/>
  <c r="A314" i="1"/>
  <c r="B314" i="1" l="1"/>
  <c r="D314" i="1" s="1"/>
  <c r="F314" i="1"/>
  <c r="B317" i="3"/>
  <c r="A318" i="3" s="1"/>
  <c r="A315" i="1"/>
  <c r="B315" i="1" l="1"/>
  <c r="D315" i="1" s="1"/>
  <c r="F315" i="1"/>
  <c r="B318" i="3"/>
  <c r="A319" i="3" s="1"/>
  <c r="A316" i="1"/>
  <c r="B316" i="1" l="1"/>
  <c r="D316" i="1" s="1"/>
  <c r="F316" i="1"/>
  <c r="B319" i="3"/>
  <c r="A320" i="3" s="1"/>
  <c r="A317" i="1"/>
  <c r="B317" i="1" l="1"/>
  <c r="D317" i="1" s="1"/>
  <c r="F317" i="1"/>
  <c r="B320" i="3"/>
  <c r="A321" i="3" s="1"/>
  <c r="A318" i="1"/>
  <c r="B318" i="1" l="1"/>
  <c r="D318" i="1" s="1"/>
  <c r="F318" i="1"/>
  <c r="B321" i="3"/>
  <c r="A322" i="3" s="1"/>
  <c r="A319" i="1"/>
  <c r="B319" i="1" l="1"/>
  <c r="D319" i="1" s="1"/>
  <c r="F319" i="1"/>
  <c r="B322" i="3"/>
  <c r="A323" i="3" s="1"/>
  <c r="A320" i="1"/>
  <c r="B320" i="1" l="1"/>
  <c r="D320" i="1" s="1"/>
  <c r="F320" i="1"/>
  <c r="B323" i="3"/>
  <c r="A324" i="3" s="1"/>
  <c r="A321" i="1"/>
  <c r="B321" i="1" l="1"/>
  <c r="D321" i="1" s="1"/>
  <c r="F321" i="1"/>
  <c r="B324" i="3"/>
  <c r="A325" i="3" s="1"/>
  <c r="A322" i="1"/>
  <c r="B322" i="1" l="1"/>
  <c r="D322" i="1" s="1"/>
  <c r="F322" i="1"/>
  <c r="B325" i="3"/>
  <c r="A326" i="3" s="1"/>
  <c r="A323" i="1"/>
  <c r="B323" i="1" l="1"/>
  <c r="D323" i="1" s="1"/>
  <c r="F323" i="1"/>
  <c r="B326" i="3"/>
  <c r="A327" i="3" s="1"/>
  <c r="A324" i="1"/>
  <c r="B324" i="1" l="1"/>
  <c r="D324" i="1" s="1"/>
  <c r="F324" i="1"/>
  <c r="B327" i="3"/>
  <c r="A328" i="3" s="1"/>
  <c r="A325" i="1"/>
  <c r="B325" i="1" l="1"/>
  <c r="D325" i="1" s="1"/>
  <c r="F325" i="1"/>
  <c r="B328" i="3"/>
  <c r="A329" i="3" s="1"/>
  <c r="A326" i="1"/>
  <c r="B326" i="1" l="1"/>
  <c r="D326" i="1" s="1"/>
  <c r="F326" i="1"/>
  <c r="B329" i="3"/>
  <c r="A330" i="3" s="1"/>
  <c r="A327" i="1"/>
  <c r="B327" i="1" l="1"/>
  <c r="D327" i="1" s="1"/>
  <c r="F327" i="1"/>
  <c r="B330" i="3"/>
  <c r="A331" i="3" s="1"/>
  <c r="A328" i="1"/>
  <c r="B328" i="1" l="1"/>
  <c r="D328" i="1" s="1"/>
  <c r="F328" i="1"/>
  <c r="B331" i="3"/>
  <c r="A332" i="3" s="1"/>
  <c r="A329" i="1"/>
  <c r="B329" i="1" l="1"/>
  <c r="D329" i="1" s="1"/>
  <c r="F329" i="1"/>
  <c r="B332" i="3"/>
  <c r="A333" i="3" s="1"/>
  <c r="A330" i="1"/>
  <c r="B330" i="1" l="1"/>
  <c r="D330" i="1" s="1"/>
  <c r="F330" i="1"/>
  <c r="B333" i="3"/>
  <c r="A334" i="3" s="1"/>
  <c r="A331" i="1"/>
  <c r="B331" i="1" l="1"/>
  <c r="D331" i="1" s="1"/>
  <c r="F331" i="1"/>
  <c r="B334" i="3"/>
  <c r="A335" i="3" s="1"/>
  <c r="A332" i="1"/>
  <c r="B332" i="1" l="1"/>
  <c r="D332" i="1" s="1"/>
  <c r="F332" i="1"/>
  <c r="B335" i="3"/>
  <c r="A336" i="3" s="1"/>
  <c r="A333" i="1"/>
  <c r="B333" i="1" l="1"/>
  <c r="D333" i="1" s="1"/>
  <c r="F333" i="1"/>
  <c r="B336" i="3"/>
  <c r="A337" i="3" s="1"/>
  <c r="A334" i="1"/>
  <c r="B334" i="1" l="1"/>
  <c r="D334" i="1" s="1"/>
  <c r="F334" i="1"/>
  <c r="B337" i="3"/>
  <c r="A338" i="3" s="1"/>
  <c r="A335" i="1"/>
  <c r="B335" i="1" l="1"/>
  <c r="D335" i="1" s="1"/>
  <c r="F335" i="1"/>
  <c r="B338" i="3"/>
  <c r="A339" i="3" s="1"/>
  <c r="A336" i="1"/>
  <c r="B336" i="1" l="1"/>
  <c r="D336" i="1" s="1"/>
  <c r="F336" i="1"/>
  <c r="B339" i="3"/>
  <c r="A340" i="3" s="1"/>
  <c r="A337" i="1"/>
  <c r="B337" i="1" l="1"/>
  <c r="D337" i="1" s="1"/>
  <c r="F337" i="1"/>
  <c r="B340" i="3"/>
  <c r="A341" i="3" s="1"/>
  <c r="A338" i="1"/>
  <c r="B338" i="1" l="1"/>
  <c r="D338" i="1" s="1"/>
  <c r="F338" i="1"/>
  <c r="B341" i="3"/>
  <c r="A342" i="3" s="1"/>
  <c r="A339" i="1"/>
  <c r="B339" i="1" l="1"/>
  <c r="D339" i="1" s="1"/>
  <c r="F339" i="1"/>
  <c r="B342" i="3"/>
  <c r="A343" i="3" s="1"/>
  <c r="A340" i="1"/>
  <c r="B340" i="1" l="1"/>
  <c r="D340" i="1" s="1"/>
  <c r="F340" i="1"/>
  <c r="B343" i="3"/>
  <c r="A344" i="3" s="1"/>
  <c r="A341" i="1"/>
  <c r="B341" i="1" l="1"/>
  <c r="D341" i="1" s="1"/>
  <c r="F341" i="1"/>
  <c r="B344" i="3"/>
  <c r="A345" i="3" s="1"/>
  <c r="A342" i="1"/>
  <c r="B342" i="1" l="1"/>
  <c r="D342" i="1" s="1"/>
  <c r="F342" i="1"/>
  <c r="B345" i="3"/>
  <c r="A346" i="3" s="1"/>
  <c r="A343" i="1"/>
  <c r="B343" i="1" l="1"/>
  <c r="D343" i="1" s="1"/>
  <c r="F343" i="1"/>
  <c r="B346" i="3"/>
  <c r="A347" i="3" s="1"/>
  <c r="A344" i="1"/>
  <c r="B344" i="1" l="1"/>
  <c r="D344" i="1" s="1"/>
  <c r="F344" i="1"/>
  <c r="B347" i="3"/>
  <c r="A348" i="3" s="1"/>
  <c r="A345" i="1"/>
  <c r="B345" i="1" l="1"/>
  <c r="D345" i="1" s="1"/>
  <c r="F345" i="1"/>
  <c r="B348" i="3"/>
  <c r="A349" i="3" s="1"/>
  <c r="A346" i="1"/>
  <c r="B346" i="1" l="1"/>
  <c r="D346" i="1" s="1"/>
  <c r="F346" i="1"/>
  <c r="B349" i="3"/>
  <c r="A350" i="3" s="1"/>
  <c r="A347" i="1"/>
  <c r="B347" i="1" l="1"/>
  <c r="D347" i="1" s="1"/>
  <c r="F347" i="1"/>
  <c r="B350" i="3"/>
  <c r="A351" i="3" s="1"/>
  <c r="A348" i="1"/>
  <c r="B348" i="1" l="1"/>
  <c r="D348" i="1" s="1"/>
  <c r="F348" i="1"/>
  <c r="B351" i="3"/>
  <c r="A352" i="3" s="1"/>
  <c r="A349" i="1"/>
  <c r="B349" i="1" l="1"/>
  <c r="D349" i="1" s="1"/>
  <c r="F349" i="1"/>
  <c r="B352" i="3"/>
  <c r="A353" i="3" s="1"/>
  <c r="A350" i="1"/>
  <c r="B350" i="1" l="1"/>
  <c r="D350" i="1" s="1"/>
  <c r="F350" i="1"/>
  <c r="B353" i="3"/>
  <c r="A354" i="3" s="1"/>
  <c r="A351" i="1"/>
  <c r="B351" i="1" l="1"/>
  <c r="D351" i="1" s="1"/>
  <c r="F351" i="1"/>
  <c r="B354" i="3"/>
  <c r="A355" i="3" s="1"/>
  <c r="A352" i="1"/>
  <c r="B352" i="1" l="1"/>
  <c r="D352" i="1" s="1"/>
  <c r="F352" i="1"/>
  <c r="B355" i="3"/>
  <c r="A356" i="3" s="1"/>
  <c r="A353" i="1"/>
  <c r="B353" i="1" l="1"/>
  <c r="D353" i="1" s="1"/>
  <c r="F353" i="1"/>
  <c r="B356" i="3"/>
  <c r="A357" i="3" s="1"/>
  <c r="A354" i="1"/>
  <c r="B354" i="1" l="1"/>
  <c r="D354" i="1" s="1"/>
  <c r="F354" i="1"/>
  <c r="B357" i="3"/>
  <c r="A358" i="3" s="1"/>
  <c r="A355" i="1"/>
  <c r="B355" i="1" l="1"/>
  <c r="D355" i="1" s="1"/>
  <c r="F355" i="1"/>
  <c r="B358" i="3"/>
  <c r="A359" i="3" s="1"/>
  <c r="A356" i="1"/>
  <c r="B356" i="1" l="1"/>
  <c r="D356" i="1" s="1"/>
  <c r="F356" i="1"/>
  <c r="B359" i="3"/>
  <c r="A360" i="3" s="1"/>
  <c r="A357" i="1"/>
  <c r="B357" i="1" l="1"/>
  <c r="D357" i="1" s="1"/>
  <c r="F357" i="1"/>
  <c r="B360" i="3"/>
  <c r="A361" i="3" s="1"/>
  <c r="A358" i="1"/>
  <c r="B358" i="1" l="1"/>
  <c r="D358" i="1" s="1"/>
  <c r="F358" i="1"/>
  <c r="B361" i="3"/>
  <c r="A362" i="3" s="1"/>
  <c r="A359" i="1"/>
  <c r="B359" i="1" l="1"/>
  <c r="D359" i="1" s="1"/>
  <c r="F359" i="1"/>
  <c r="B362" i="3"/>
  <c r="A363" i="3" s="1"/>
  <c r="A360" i="1"/>
  <c r="B360" i="1" l="1"/>
  <c r="D360" i="1" s="1"/>
  <c r="F360" i="1"/>
  <c r="B363" i="3"/>
  <c r="A364" i="3" s="1"/>
  <c r="A361" i="1"/>
  <c r="B361" i="1" l="1"/>
  <c r="D361" i="1" s="1"/>
  <c r="F361" i="1"/>
  <c r="B364" i="3"/>
  <c r="A365" i="3" s="1"/>
  <c r="A362" i="1"/>
  <c r="B362" i="1" l="1"/>
  <c r="D362" i="1" s="1"/>
  <c r="F362" i="1"/>
  <c r="B365" i="3"/>
  <c r="A366" i="3" s="1"/>
  <c r="A363" i="1"/>
  <c r="B363" i="1" l="1"/>
  <c r="D363" i="1" s="1"/>
  <c r="F363" i="1"/>
  <c r="B366" i="3"/>
  <c r="A367" i="3" s="1"/>
  <c r="A364" i="1"/>
  <c r="B364" i="1" l="1"/>
  <c r="D364" i="1" s="1"/>
  <c r="F364" i="1"/>
  <c r="B367" i="3"/>
  <c r="A368" i="3" s="1"/>
  <c r="A365" i="1"/>
  <c r="B365" i="1" l="1"/>
  <c r="D365" i="1" s="1"/>
  <c r="F365" i="1"/>
  <c r="B368" i="3"/>
  <c r="A369" i="3" s="1"/>
  <c r="A366" i="1"/>
  <c r="B366" i="1" l="1"/>
  <c r="D366" i="1" s="1"/>
  <c r="F366" i="1"/>
  <c r="B369" i="3"/>
  <c r="A370" i="3" s="1"/>
  <c r="A367" i="1"/>
  <c r="B367" i="1" l="1"/>
  <c r="D367" i="1" s="1"/>
  <c r="F367" i="1"/>
  <c r="B370" i="3"/>
  <c r="A371" i="3" s="1"/>
  <c r="A368" i="1"/>
  <c r="B368" i="1" l="1"/>
  <c r="D368" i="1" s="1"/>
  <c r="F368" i="1"/>
  <c r="B371" i="3"/>
  <c r="A372" i="3" s="1"/>
  <c r="A369" i="1"/>
  <c r="B369" i="1" l="1"/>
  <c r="D369" i="1" s="1"/>
  <c r="F369" i="1"/>
  <c r="B372" i="3"/>
  <c r="A373" i="3" s="1"/>
  <c r="A370" i="1"/>
  <c r="B370" i="1" l="1"/>
  <c r="D370" i="1" s="1"/>
  <c r="F370" i="1"/>
  <c r="B373" i="3"/>
  <c r="A374" i="3" s="1"/>
  <c r="A371" i="1"/>
  <c r="B371" i="1" l="1"/>
  <c r="D371" i="1" s="1"/>
  <c r="F371" i="1"/>
  <c r="B374" i="3"/>
  <c r="A375" i="3" s="1"/>
  <c r="A372" i="1"/>
  <c r="B372" i="1" l="1"/>
  <c r="D372" i="1" s="1"/>
  <c r="F372" i="1"/>
  <c r="B375" i="3"/>
  <c r="A376" i="3" s="1"/>
  <c r="A373" i="1"/>
  <c r="B373" i="1" l="1"/>
  <c r="D373" i="1" s="1"/>
  <c r="F373" i="1"/>
  <c r="B376" i="3"/>
  <c r="A377" i="3" s="1"/>
  <c r="A374" i="1"/>
  <c r="B374" i="1" l="1"/>
  <c r="D374" i="1" s="1"/>
  <c r="F374" i="1"/>
  <c r="B377" i="3"/>
  <c r="A378" i="3" s="1"/>
  <c r="A375" i="1"/>
  <c r="B375" i="1" l="1"/>
  <c r="D375" i="1" s="1"/>
  <c r="F375" i="1"/>
  <c r="B378" i="3"/>
  <c r="A379" i="3" s="1"/>
  <c r="A376" i="1"/>
  <c r="B376" i="1" l="1"/>
  <c r="D376" i="1" s="1"/>
  <c r="F376" i="1"/>
  <c r="B379" i="3"/>
  <c r="A380" i="3" s="1"/>
  <c r="A377" i="1"/>
  <c r="B377" i="1" l="1"/>
  <c r="D377" i="1" s="1"/>
  <c r="F377" i="1"/>
  <c r="B380" i="3"/>
  <c r="A381" i="3" s="1"/>
  <c r="A378" i="1"/>
  <c r="B378" i="1" l="1"/>
  <c r="D378" i="1" s="1"/>
  <c r="F378" i="1"/>
  <c r="B381" i="3"/>
  <c r="A382" i="3" s="1"/>
  <c r="A379" i="1"/>
  <c r="B379" i="1" l="1"/>
  <c r="D379" i="1" s="1"/>
  <c r="F379" i="1"/>
  <c r="B382" i="3"/>
  <c r="A383" i="3" s="1"/>
  <c r="A380" i="1"/>
  <c r="B380" i="1" l="1"/>
  <c r="D380" i="1" s="1"/>
  <c r="F380" i="1"/>
  <c r="B383" i="3"/>
  <c r="A384" i="3" s="1"/>
  <c r="A381" i="1"/>
  <c r="B381" i="1" l="1"/>
  <c r="D381" i="1" s="1"/>
  <c r="F381" i="1"/>
  <c r="B384" i="3"/>
  <c r="A385" i="3" s="1"/>
  <c r="A382" i="1"/>
  <c r="B382" i="1" l="1"/>
  <c r="D382" i="1" s="1"/>
  <c r="F382" i="1"/>
  <c r="B385" i="3"/>
  <c r="A386" i="3" s="1"/>
  <c r="A383" i="1"/>
  <c r="B383" i="1" l="1"/>
  <c r="D383" i="1" s="1"/>
  <c r="F383" i="1"/>
  <c r="B386" i="3"/>
  <c r="A387" i="3" s="1"/>
  <c r="A384" i="1"/>
  <c r="B384" i="1" l="1"/>
  <c r="D384" i="1" s="1"/>
  <c r="F384" i="1"/>
  <c r="B387" i="3"/>
  <c r="A388" i="3" s="1"/>
  <c r="A385" i="1"/>
  <c r="B385" i="1" l="1"/>
  <c r="D385" i="1" s="1"/>
  <c r="F385" i="1"/>
  <c r="B388" i="3"/>
  <c r="A389" i="3" s="1"/>
  <c r="A386" i="1"/>
  <c r="B386" i="1" l="1"/>
  <c r="D386" i="1" s="1"/>
  <c r="F386" i="1"/>
  <c r="B389" i="3"/>
  <c r="A390" i="3" s="1"/>
  <c r="A387" i="1"/>
  <c r="B387" i="1" l="1"/>
  <c r="D387" i="1" s="1"/>
  <c r="F387" i="1"/>
  <c r="B390" i="3"/>
  <c r="A391" i="3" s="1"/>
  <c r="A388" i="1"/>
  <c r="B388" i="1" l="1"/>
  <c r="D388" i="1" s="1"/>
  <c r="F388" i="1"/>
  <c r="B391" i="3"/>
  <c r="A392" i="3" s="1"/>
  <c r="A389" i="1"/>
  <c r="B389" i="1" l="1"/>
  <c r="D389" i="1" s="1"/>
  <c r="F389" i="1"/>
  <c r="B392" i="3"/>
  <c r="A393" i="3" s="1"/>
  <c r="A390" i="1"/>
  <c r="B390" i="1" l="1"/>
  <c r="D390" i="1" s="1"/>
  <c r="F390" i="1"/>
  <c r="B393" i="3"/>
  <c r="A394" i="3" s="1"/>
  <c r="A391" i="1"/>
  <c r="B391" i="1" l="1"/>
  <c r="D391" i="1" s="1"/>
  <c r="F391" i="1"/>
  <c r="B394" i="3"/>
  <c r="A395" i="3" s="1"/>
  <c r="A392" i="1"/>
  <c r="B392" i="1" l="1"/>
  <c r="D392" i="1" s="1"/>
  <c r="F392" i="1"/>
  <c r="B395" i="3"/>
  <c r="A396" i="3" s="1"/>
  <c r="A393" i="1"/>
  <c r="B393" i="1" l="1"/>
  <c r="D393" i="1" s="1"/>
  <c r="F393" i="1"/>
  <c r="B396" i="3"/>
  <c r="A397" i="3" s="1"/>
  <c r="A394" i="1"/>
  <c r="B394" i="1" l="1"/>
  <c r="D394" i="1" s="1"/>
  <c r="F394" i="1"/>
  <c r="B397" i="3"/>
  <c r="A398" i="3" s="1"/>
  <c r="A395" i="1"/>
  <c r="B395" i="1" l="1"/>
  <c r="D395" i="1" s="1"/>
  <c r="F395" i="1"/>
  <c r="B398" i="3"/>
  <c r="A399" i="3" s="1"/>
  <c r="A396" i="1"/>
  <c r="B396" i="1" l="1"/>
  <c r="D396" i="1" s="1"/>
  <c r="F396" i="1"/>
  <c r="B399" i="3"/>
  <c r="A400" i="3" s="1"/>
  <c r="A397" i="1"/>
  <c r="B397" i="1" l="1"/>
  <c r="D397" i="1" s="1"/>
  <c r="F397" i="1"/>
  <c r="B400" i="3"/>
  <c r="A401" i="3" s="1"/>
  <c r="A398" i="1"/>
  <c r="E398" i="1" l="1"/>
  <c r="H398" i="1"/>
  <c r="B398" i="1"/>
  <c r="D398" i="1" s="1"/>
  <c r="F398" i="1"/>
  <c r="B401" i="3"/>
  <c r="A402" i="3" s="1"/>
  <c r="A399" i="1"/>
  <c r="E399" i="1" l="1"/>
  <c r="H399" i="1"/>
  <c r="B399" i="1"/>
  <c r="D399" i="1" s="1"/>
  <c r="F399" i="1"/>
  <c r="B402" i="3"/>
  <c r="A403" i="3" s="1"/>
  <c r="A400" i="1"/>
  <c r="E400" i="1" l="1"/>
  <c r="H400" i="1"/>
  <c r="B400" i="1"/>
  <c r="D400" i="1" s="1"/>
  <c r="F400" i="1"/>
  <c r="B403" i="3"/>
  <c r="A404" i="3" s="1"/>
  <c r="A401" i="1"/>
  <c r="E401" i="1" l="1"/>
  <c r="H401" i="1"/>
  <c r="B401" i="1"/>
  <c r="D401" i="1" s="1"/>
  <c r="F401" i="1"/>
  <c r="B404" i="3"/>
  <c r="A405" i="3" s="1"/>
  <c r="A402" i="1"/>
  <c r="E402" i="1" l="1"/>
  <c r="H402" i="1"/>
  <c r="B402" i="1"/>
  <c r="D402" i="1" s="1"/>
  <c r="F402" i="1"/>
  <c r="B405" i="3"/>
  <c r="A406" i="3" s="1"/>
  <c r="A403" i="1"/>
  <c r="E403" i="1" l="1"/>
  <c r="H403" i="1"/>
  <c r="B403" i="1"/>
  <c r="D403" i="1" s="1"/>
  <c r="F403" i="1"/>
  <c r="B406" i="3"/>
  <c r="A407" i="3" s="1"/>
  <c r="A404" i="1"/>
  <c r="E404" i="1" l="1"/>
  <c r="H404" i="1"/>
  <c r="B404" i="1"/>
  <c r="D404" i="1" s="1"/>
  <c r="F404" i="1"/>
  <c r="B407" i="3"/>
  <c r="A408" i="3" s="1"/>
  <c r="A405" i="1"/>
  <c r="E405" i="1" l="1"/>
  <c r="H405" i="1"/>
  <c r="B405" i="1"/>
  <c r="D405" i="1" s="1"/>
  <c r="F405" i="1"/>
  <c r="B408" i="3"/>
  <c r="A409" i="3" s="1"/>
  <c r="A406" i="1"/>
  <c r="E406" i="1" l="1"/>
  <c r="H406" i="1"/>
  <c r="B406" i="1"/>
  <c r="D406" i="1" s="1"/>
  <c r="F406" i="1"/>
  <c r="B409" i="3"/>
  <c r="A410" i="3" s="1"/>
  <c r="A407" i="1"/>
  <c r="E407" i="1" l="1"/>
  <c r="H407" i="1"/>
  <c r="B407" i="1"/>
  <c r="D407" i="1" s="1"/>
  <c r="F407" i="1"/>
  <c r="B410" i="3"/>
  <c r="A411" i="3" s="1"/>
  <c r="A408" i="1"/>
  <c r="E408" i="1" l="1"/>
  <c r="H408" i="1"/>
  <c r="B408" i="1"/>
  <c r="D408" i="1" s="1"/>
  <c r="F408" i="1"/>
  <c r="B411" i="3"/>
  <c r="A412" i="3" s="1"/>
  <c r="A409" i="1"/>
  <c r="E409" i="1" l="1"/>
  <c r="H409" i="1"/>
  <c r="B409" i="1"/>
  <c r="D409" i="1" s="1"/>
  <c r="F409" i="1"/>
  <c r="B412" i="3"/>
  <c r="A413" i="3" s="1"/>
  <c r="A410" i="1"/>
  <c r="E410" i="1" l="1"/>
  <c r="H410" i="1"/>
  <c r="B410" i="1"/>
  <c r="D410" i="1" s="1"/>
  <c r="F410" i="1"/>
  <c r="B413" i="3"/>
  <c r="A414" i="3" s="1"/>
  <c r="A411" i="1"/>
  <c r="E411" i="1" l="1"/>
  <c r="H411" i="1"/>
  <c r="B411" i="1"/>
  <c r="D411" i="1" s="1"/>
  <c r="F411" i="1"/>
  <c r="B414" i="3"/>
  <c r="A415" i="3" s="1"/>
  <c r="A412" i="1"/>
  <c r="E412" i="1" l="1"/>
  <c r="H412" i="1"/>
  <c r="B412" i="1"/>
  <c r="D412" i="1" s="1"/>
  <c r="F412" i="1"/>
  <c r="B415" i="3"/>
  <c r="A416" i="3" s="1"/>
  <c r="A413" i="1"/>
  <c r="E413" i="1" l="1"/>
  <c r="H413" i="1"/>
  <c r="B413" i="1"/>
  <c r="D413" i="1" s="1"/>
  <c r="F413" i="1"/>
  <c r="B416" i="3"/>
  <c r="A417" i="3" s="1"/>
  <c r="A414" i="1"/>
  <c r="E414" i="1" l="1"/>
  <c r="H414" i="1"/>
  <c r="B414" i="1"/>
  <c r="D414" i="1" s="1"/>
  <c r="F414" i="1"/>
  <c r="B417" i="3"/>
  <c r="A418" i="3" s="1"/>
  <c r="A415" i="1"/>
  <c r="E415" i="1" l="1"/>
  <c r="H415" i="1"/>
  <c r="B415" i="1"/>
  <c r="D415" i="1" s="1"/>
  <c r="F415" i="1"/>
  <c r="B418" i="3"/>
  <c r="A419" i="3" s="1"/>
  <c r="A416" i="1"/>
  <c r="E416" i="1" l="1"/>
  <c r="H416" i="1"/>
  <c r="B416" i="1"/>
  <c r="D416" i="1" s="1"/>
  <c r="F416" i="1"/>
  <c r="B419" i="3"/>
  <c r="A420" i="3" s="1"/>
  <c r="A417" i="1"/>
  <c r="E417" i="1" l="1"/>
  <c r="H417" i="1"/>
  <c r="B417" i="1"/>
  <c r="D417" i="1" s="1"/>
  <c r="F417" i="1"/>
  <c r="B420" i="3"/>
  <c r="A421" i="3" s="1"/>
  <c r="A418" i="1"/>
  <c r="E418" i="1" l="1"/>
  <c r="H418" i="1"/>
  <c r="B418" i="1"/>
  <c r="D418" i="1" s="1"/>
  <c r="F418" i="1"/>
  <c r="B421" i="3"/>
  <c r="A422" i="3" s="1"/>
  <c r="A419" i="1"/>
  <c r="E419" i="1" l="1"/>
  <c r="H419" i="1"/>
  <c r="B419" i="1"/>
  <c r="D419" i="1" s="1"/>
  <c r="F419" i="1"/>
  <c r="B422" i="3"/>
  <c r="A423" i="3" s="1"/>
  <c r="A420" i="1"/>
  <c r="E420" i="1" l="1"/>
  <c r="H420" i="1"/>
  <c r="B420" i="1"/>
  <c r="D420" i="1" s="1"/>
  <c r="F420" i="1"/>
  <c r="B423" i="3"/>
  <c r="A424" i="3" s="1"/>
  <c r="A421" i="1"/>
  <c r="E421" i="1" l="1"/>
  <c r="H421" i="1"/>
  <c r="B421" i="1"/>
  <c r="D421" i="1" s="1"/>
  <c r="F421" i="1"/>
  <c r="B424" i="3"/>
  <c r="A425" i="3" s="1"/>
  <c r="A422" i="1"/>
  <c r="E422" i="1" l="1"/>
  <c r="H422" i="1"/>
  <c r="B422" i="1"/>
  <c r="D422" i="1" s="1"/>
  <c r="F422" i="1"/>
  <c r="B425" i="3"/>
  <c r="A426" i="3" s="1"/>
  <c r="A423" i="1"/>
  <c r="E423" i="1" l="1"/>
  <c r="H423" i="1"/>
  <c r="B423" i="1"/>
  <c r="D423" i="1" s="1"/>
  <c r="F423" i="1"/>
  <c r="B426" i="3"/>
  <c r="A427" i="3" s="1"/>
  <c r="A424" i="1"/>
  <c r="E424" i="1" l="1"/>
  <c r="H424" i="1"/>
  <c r="B424" i="1"/>
  <c r="D424" i="1" s="1"/>
  <c r="F424" i="1"/>
  <c r="B427" i="3"/>
  <c r="A428" i="3" s="1"/>
  <c r="A425" i="1"/>
  <c r="E425" i="1" l="1"/>
  <c r="H425" i="1"/>
  <c r="B425" i="1"/>
  <c r="D425" i="1" s="1"/>
  <c r="F425" i="1"/>
  <c r="B428" i="3"/>
  <c r="A429" i="3" s="1"/>
  <c r="A426" i="1"/>
  <c r="E426" i="1" l="1"/>
  <c r="H426" i="1"/>
  <c r="B426" i="1"/>
  <c r="D426" i="1" s="1"/>
  <c r="F426" i="1"/>
  <c r="B429" i="3"/>
  <c r="A430" i="3" s="1"/>
  <c r="A427" i="1"/>
  <c r="E427" i="1" l="1"/>
  <c r="H427" i="1"/>
  <c r="B427" i="1"/>
  <c r="D427" i="1" s="1"/>
  <c r="F427" i="1"/>
  <c r="B430" i="3"/>
  <c r="A431" i="3" s="1"/>
  <c r="A428" i="1"/>
  <c r="E428" i="1" l="1"/>
  <c r="H428" i="1"/>
  <c r="B428" i="1"/>
  <c r="D428" i="1" s="1"/>
  <c r="F428" i="1"/>
  <c r="B431" i="3"/>
  <c r="A432" i="3" s="1"/>
  <c r="A429" i="1"/>
  <c r="E429" i="1" l="1"/>
  <c r="H429" i="1"/>
  <c r="B429" i="1"/>
  <c r="D429" i="1" s="1"/>
  <c r="F429" i="1"/>
  <c r="B432" i="3"/>
  <c r="A433" i="3" s="1"/>
  <c r="A430" i="1"/>
  <c r="E430" i="1" l="1"/>
  <c r="H430" i="1"/>
  <c r="B430" i="1"/>
  <c r="D430" i="1" s="1"/>
  <c r="F430" i="1"/>
  <c r="B433" i="3"/>
  <c r="A434" i="3" s="1"/>
  <c r="A431" i="1"/>
  <c r="E431" i="1" l="1"/>
  <c r="H431" i="1"/>
  <c r="B431" i="1"/>
  <c r="D431" i="1" s="1"/>
  <c r="F431" i="1"/>
  <c r="B434" i="3"/>
  <c r="A435" i="3" s="1"/>
  <c r="A432" i="1"/>
  <c r="E432" i="1" l="1"/>
  <c r="H432" i="1"/>
  <c r="B432" i="1"/>
  <c r="D432" i="1" s="1"/>
  <c r="F432" i="1"/>
  <c r="B435" i="3"/>
  <c r="A436" i="3" s="1"/>
  <c r="A433" i="1"/>
  <c r="E433" i="1" l="1"/>
  <c r="H433" i="1"/>
  <c r="B433" i="1"/>
  <c r="D433" i="1" s="1"/>
  <c r="F433" i="1"/>
  <c r="B436" i="3"/>
  <c r="A437" i="3" s="1"/>
  <c r="A434" i="1"/>
  <c r="E434" i="1" l="1"/>
  <c r="H434" i="1"/>
  <c r="B434" i="1"/>
  <c r="D434" i="1" s="1"/>
  <c r="F434" i="1"/>
  <c r="B437" i="3"/>
  <c r="A438" i="3" s="1"/>
  <c r="A435" i="1"/>
  <c r="E435" i="1" l="1"/>
  <c r="H435" i="1"/>
  <c r="B435" i="1"/>
  <c r="D435" i="1" s="1"/>
  <c r="F435" i="1"/>
  <c r="B438" i="3"/>
  <c r="A439" i="3" s="1"/>
  <c r="A436" i="1"/>
  <c r="E436" i="1" l="1"/>
  <c r="H436" i="1"/>
  <c r="B436" i="1"/>
  <c r="D436" i="1" s="1"/>
  <c r="F436" i="1"/>
  <c r="B439" i="3"/>
  <c r="A440" i="3" s="1"/>
  <c r="A437" i="1"/>
  <c r="E437" i="1" l="1"/>
  <c r="H437" i="1"/>
  <c r="B437" i="1"/>
  <c r="D437" i="1" s="1"/>
  <c r="F437" i="1"/>
  <c r="B440" i="3"/>
  <c r="A441" i="3" s="1"/>
  <c r="A438" i="1"/>
  <c r="E438" i="1" l="1"/>
  <c r="H438" i="1"/>
  <c r="B438" i="1"/>
  <c r="D438" i="1" s="1"/>
  <c r="F438" i="1"/>
  <c r="B441" i="3"/>
  <c r="A442" i="3" s="1"/>
  <c r="A439" i="1"/>
  <c r="E439" i="1" l="1"/>
  <c r="H439" i="1"/>
  <c r="B439" i="1"/>
  <c r="D439" i="1" s="1"/>
  <c r="F439" i="1"/>
  <c r="B442" i="3"/>
  <c r="A443" i="3" s="1"/>
  <c r="A440" i="1"/>
  <c r="E440" i="1" l="1"/>
  <c r="H440" i="1"/>
  <c r="B440" i="1"/>
  <c r="D440" i="1" s="1"/>
  <c r="F440" i="1"/>
  <c r="B443" i="3"/>
  <c r="A444" i="3" s="1"/>
  <c r="A441" i="1"/>
  <c r="E441" i="1" l="1"/>
  <c r="H441" i="1"/>
  <c r="B441" i="1"/>
  <c r="D441" i="1" s="1"/>
  <c r="F441" i="1"/>
  <c r="B444" i="3"/>
  <c r="A445" i="3" s="1"/>
  <c r="A442" i="1"/>
  <c r="E442" i="1" l="1"/>
  <c r="H442" i="1"/>
  <c r="B442" i="1"/>
  <c r="D442" i="1" s="1"/>
  <c r="F442" i="1"/>
  <c r="B445" i="3"/>
  <c r="A446" i="3" s="1"/>
  <c r="A443" i="1"/>
  <c r="E443" i="1" l="1"/>
  <c r="H443" i="1"/>
  <c r="B443" i="1"/>
  <c r="D443" i="1" s="1"/>
  <c r="F443" i="1"/>
  <c r="B446" i="3"/>
  <c r="A447" i="3" s="1"/>
  <c r="A444" i="1"/>
  <c r="E444" i="1" l="1"/>
  <c r="H444" i="1"/>
  <c r="B444" i="1"/>
  <c r="D444" i="1" s="1"/>
  <c r="F444" i="1"/>
  <c r="B447" i="3"/>
  <c r="A448" i="3" s="1"/>
  <c r="A445" i="1"/>
  <c r="E445" i="1" l="1"/>
  <c r="H445" i="1"/>
  <c r="B445" i="1"/>
  <c r="D445" i="1" s="1"/>
  <c r="F445" i="1"/>
  <c r="B448" i="3"/>
  <c r="A449" i="3" s="1"/>
  <c r="A446" i="1"/>
  <c r="E446" i="1" l="1"/>
  <c r="H446" i="1"/>
  <c r="B446" i="1"/>
  <c r="D446" i="1" s="1"/>
  <c r="F446" i="1"/>
  <c r="B449" i="3"/>
  <c r="A450" i="3" s="1"/>
  <c r="A447" i="1"/>
  <c r="E447" i="1" l="1"/>
  <c r="H447" i="1"/>
  <c r="B447" i="1"/>
  <c r="D447" i="1" s="1"/>
  <c r="F447" i="1"/>
  <c r="B450" i="3"/>
  <c r="A451" i="3" s="1"/>
  <c r="A448" i="1"/>
  <c r="E448" i="1" l="1"/>
  <c r="H448" i="1"/>
  <c r="B448" i="1"/>
  <c r="D448" i="1" s="1"/>
  <c r="F448" i="1"/>
  <c r="B451" i="3"/>
  <c r="A452" i="3" s="1"/>
  <c r="A449" i="1"/>
  <c r="E449" i="1" l="1"/>
  <c r="H449" i="1"/>
  <c r="B449" i="1"/>
  <c r="D449" i="1" s="1"/>
  <c r="F449" i="1"/>
  <c r="B452" i="3"/>
  <c r="A453" i="3" s="1"/>
  <c r="A450" i="1"/>
  <c r="E450" i="1" l="1"/>
  <c r="H450" i="1"/>
  <c r="B450" i="1"/>
  <c r="D450" i="1" s="1"/>
  <c r="F450" i="1"/>
  <c r="B453" i="3"/>
  <c r="A454" i="3" s="1"/>
  <c r="A451" i="1"/>
  <c r="E451" i="1" l="1"/>
  <c r="H451" i="1"/>
  <c r="B451" i="1"/>
  <c r="D451" i="1" s="1"/>
  <c r="F451" i="1"/>
  <c r="B454" i="3"/>
  <c r="A455" i="3" s="1"/>
  <c r="A452" i="1"/>
  <c r="E452" i="1" l="1"/>
  <c r="H452" i="1"/>
  <c r="B452" i="1"/>
  <c r="D452" i="1" s="1"/>
  <c r="F452" i="1"/>
  <c r="B455" i="3"/>
  <c r="A456" i="3" s="1"/>
  <c r="A453" i="1"/>
  <c r="E453" i="1" l="1"/>
  <c r="H453" i="1"/>
  <c r="B453" i="1"/>
  <c r="D453" i="1" s="1"/>
  <c r="F453" i="1"/>
  <c r="B456" i="3"/>
  <c r="A457" i="3" s="1"/>
  <c r="A454" i="1"/>
  <c r="E454" i="1" l="1"/>
  <c r="H454" i="1"/>
  <c r="B454" i="1"/>
  <c r="D454" i="1" s="1"/>
  <c r="F454" i="1"/>
  <c r="B457" i="3"/>
  <c r="A458" i="3" s="1"/>
  <c r="A455" i="1"/>
  <c r="E455" i="1" l="1"/>
  <c r="H455" i="1"/>
  <c r="B455" i="1"/>
  <c r="D455" i="1" s="1"/>
  <c r="F455" i="1"/>
  <c r="B458" i="3"/>
  <c r="A459" i="3" s="1"/>
  <c r="A456" i="1"/>
  <c r="E456" i="1" l="1"/>
  <c r="H456" i="1"/>
  <c r="B456" i="1"/>
  <c r="D456" i="1" s="1"/>
  <c r="F456" i="1"/>
  <c r="B459" i="3"/>
  <c r="A460" i="3" s="1"/>
  <c r="A457" i="1"/>
  <c r="E457" i="1" l="1"/>
  <c r="H457" i="1"/>
  <c r="B457" i="1"/>
  <c r="D457" i="1" s="1"/>
  <c r="F457" i="1"/>
  <c r="B460" i="3"/>
  <c r="A461" i="3" s="1"/>
  <c r="A458" i="1"/>
  <c r="E458" i="1" l="1"/>
  <c r="H458" i="1"/>
  <c r="E231" i="1"/>
  <c r="G231" i="1" s="1"/>
  <c r="I231" i="1" s="1"/>
  <c r="B458" i="1"/>
  <c r="D458" i="1" s="1"/>
  <c r="F458" i="1"/>
  <c r="B461" i="3"/>
  <c r="A462" i="3" s="1"/>
  <c r="A459" i="1"/>
  <c r="E459" i="1" l="1"/>
  <c r="H459" i="1"/>
  <c r="J231" i="1"/>
  <c r="K231" i="1" s="1"/>
  <c r="C232" i="1" s="1"/>
  <c r="H232" i="1" s="1"/>
  <c r="B459" i="1"/>
  <c r="D459" i="1" s="1"/>
  <c r="F459" i="1"/>
  <c r="B462" i="3"/>
  <c r="A463" i="3" s="1"/>
  <c r="A460" i="1"/>
  <c r="E460" i="1" l="1"/>
  <c r="H460" i="1"/>
  <c r="E232" i="1"/>
  <c r="G232" i="1" s="1"/>
  <c r="I232" i="1" s="1"/>
  <c r="B460" i="1"/>
  <c r="D460" i="1" s="1"/>
  <c r="F460" i="1"/>
  <c r="B463" i="3"/>
  <c r="A464" i="3" s="1"/>
  <c r="A461" i="1"/>
  <c r="E461" i="1" l="1"/>
  <c r="H461" i="1"/>
  <c r="J232" i="1"/>
  <c r="K232" i="1" s="1"/>
  <c r="C233" i="1" s="1"/>
  <c r="H233" i="1" s="1"/>
  <c r="B461" i="1"/>
  <c r="D461" i="1" s="1"/>
  <c r="F461" i="1"/>
  <c r="B464" i="3"/>
  <c r="A465" i="3" s="1"/>
  <c r="A462" i="1"/>
  <c r="E462" i="1" l="1"/>
  <c r="H462" i="1"/>
  <c r="E233" i="1"/>
  <c r="G233" i="1" s="1"/>
  <c r="I233" i="1" s="1"/>
  <c r="B462" i="1"/>
  <c r="D462" i="1" s="1"/>
  <c r="F462" i="1"/>
  <c r="B465" i="3"/>
  <c r="A466" i="3" s="1"/>
  <c r="A463" i="1"/>
  <c r="E463" i="1" l="1"/>
  <c r="H463" i="1"/>
  <c r="J233" i="1"/>
  <c r="K233" i="1" s="1"/>
  <c r="C234" i="1" s="1"/>
  <c r="H234" i="1" s="1"/>
  <c r="B463" i="1"/>
  <c r="D463" i="1" s="1"/>
  <c r="F463" i="1"/>
  <c r="B466" i="3"/>
  <c r="A467" i="3" s="1"/>
  <c r="A464" i="1"/>
  <c r="E464" i="1" l="1"/>
  <c r="H464" i="1"/>
  <c r="E234" i="1"/>
  <c r="G234" i="1" s="1"/>
  <c r="I234" i="1" s="1"/>
  <c r="B464" i="1"/>
  <c r="D464" i="1" s="1"/>
  <c r="F464" i="1"/>
  <c r="B467" i="3"/>
  <c r="A468" i="3" s="1"/>
  <c r="A465" i="1"/>
  <c r="E465" i="1" l="1"/>
  <c r="H465" i="1"/>
  <c r="J234" i="1"/>
  <c r="K234" i="1" s="1"/>
  <c r="C235" i="1" s="1"/>
  <c r="H235" i="1" s="1"/>
  <c r="B465" i="1"/>
  <c r="D465" i="1" s="1"/>
  <c r="F465" i="1"/>
  <c r="B468" i="3"/>
  <c r="A469" i="3" s="1"/>
  <c r="A466" i="1"/>
  <c r="E466" i="1" l="1"/>
  <c r="H466" i="1"/>
  <c r="E235" i="1"/>
  <c r="G235" i="1" s="1"/>
  <c r="I235" i="1" s="1"/>
  <c r="B466" i="1"/>
  <c r="D466" i="1" s="1"/>
  <c r="F466" i="1"/>
  <c r="B469" i="3"/>
  <c r="A470" i="3" s="1"/>
  <c r="A467" i="1"/>
  <c r="E467" i="1" l="1"/>
  <c r="H467" i="1"/>
  <c r="J235" i="1"/>
  <c r="K235" i="1" s="1"/>
  <c r="C236" i="1" s="1"/>
  <c r="H236" i="1" s="1"/>
  <c r="B467" i="1"/>
  <c r="D467" i="1" s="1"/>
  <c r="F467" i="1"/>
  <c r="B470" i="3"/>
  <c r="A471" i="3" s="1"/>
  <c r="A468" i="1"/>
  <c r="E468" i="1" l="1"/>
  <c r="H468" i="1"/>
  <c r="E236" i="1"/>
  <c r="G236" i="1" s="1"/>
  <c r="I236" i="1" s="1"/>
  <c r="B468" i="1"/>
  <c r="D468" i="1" s="1"/>
  <c r="F468" i="1"/>
  <c r="B471" i="3"/>
  <c r="A472" i="3" s="1"/>
  <c r="A469" i="1"/>
  <c r="E469" i="1" l="1"/>
  <c r="H469" i="1"/>
  <c r="J236" i="1"/>
  <c r="K236" i="1" s="1"/>
  <c r="C237" i="1" s="1"/>
  <c r="H237" i="1" s="1"/>
  <c r="B469" i="1"/>
  <c r="D469" i="1" s="1"/>
  <c r="F469" i="1"/>
  <c r="B472" i="3"/>
  <c r="A473" i="3" s="1"/>
  <c r="A470" i="1"/>
  <c r="E470" i="1" l="1"/>
  <c r="H470" i="1"/>
  <c r="E237" i="1"/>
  <c r="G237" i="1" s="1"/>
  <c r="I237" i="1" s="1"/>
  <c r="B470" i="1"/>
  <c r="D470" i="1" s="1"/>
  <c r="F470" i="1"/>
  <c r="B473" i="3"/>
  <c r="A474" i="3" s="1"/>
  <c r="A471" i="1"/>
  <c r="E471" i="1" l="1"/>
  <c r="H471" i="1"/>
  <c r="J237" i="1"/>
  <c r="K237" i="1" s="1"/>
  <c r="C238" i="1" s="1"/>
  <c r="H238" i="1" s="1"/>
  <c r="B471" i="1"/>
  <c r="D471" i="1" s="1"/>
  <c r="F471" i="1"/>
  <c r="B474" i="3"/>
  <c r="A475" i="3" s="1"/>
  <c r="A472" i="1"/>
  <c r="E472" i="1" l="1"/>
  <c r="H472" i="1"/>
  <c r="E238" i="1"/>
  <c r="G238" i="1" s="1"/>
  <c r="I238" i="1" s="1"/>
  <c r="B472" i="1"/>
  <c r="D472" i="1" s="1"/>
  <c r="F472" i="1"/>
  <c r="B475" i="3"/>
  <c r="A476" i="3" s="1"/>
  <c r="A473" i="1"/>
  <c r="E473" i="1" l="1"/>
  <c r="H473" i="1"/>
  <c r="J238" i="1"/>
  <c r="K238" i="1" s="1"/>
  <c r="C239" i="1" s="1"/>
  <c r="H239" i="1" s="1"/>
  <c r="B473" i="1"/>
  <c r="D473" i="1" s="1"/>
  <c r="F473" i="1"/>
  <c r="B476" i="3"/>
  <c r="A477" i="3" s="1"/>
  <c r="A474" i="1"/>
  <c r="E474" i="1" l="1"/>
  <c r="H474" i="1"/>
  <c r="E239" i="1"/>
  <c r="G239" i="1" s="1"/>
  <c r="I239" i="1" s="1"/>
  <c r="B474" i="1"/>
  <c r="D474" i="1" s="1"/>
  <c r="F474" i="1"/>
  <c r="B477" i="3"/>
  <c r="A478" i="3" s="1"/>
  <c r="A475" i="1"/>
  <c r="E475" i="1" l="1"/>
  <c r="H475" i="1"/>
  <c r="J239" i="1"/>
  <c r="K239" i="1" s="1"/>
  <c r="C240" i="1" s="1"/>
  <c r="H240" i="1" s="1"/>
  <c r="B475" i="1"/>
  <c r="D475" i="1" s="1"/>
  <c r="F475" i="1"/>
  <c r="B478" i="3"/>
  <c r="A479" i="3" s="1"/>
  <c r="A476" i="1"/>
  <c r="E476" i="1" l="1"/>
  <c r="H476" i="1"/>
  <c r="E240" i="1"/>
  <c r="G240" i="1" s="1"/>
  <c r="I240" i="1" s="1"/>
  <c r="B476" i="1"/>
  <c r="D476" i="1" s="1"/>
  <c r="F476" i="1"/>
  <c r="B479" i="3"/>
  <c r="A480" i="3" s="1"/>
  <c r="A477" i="1"/>
  <c r="E477" i="1" l="1"/>
  <c r="H477" i="1"/>
  <c r="J240" i="1"/>
  <c r="K240" i="1" s="1"/>
  <c r="C241" i="1" s="1"/>
  <c r="H241" i="1" s="1"/>
  <c r="B477" i="1"/>
  <c r="D477" i="1" s="1"/>
  <c r="F477" i="1"/>
  <c r="B480" i="3"/>
  <c r="A481" i="3" s="1"/>
  <c r="A478" i="1"/>
  <c r="E478" i="1" l="1"/>
  <c r="H478" i="1"/>
  <c r="E241" i="1"/>
  <c r="G241" i="1" s="1"/>
  <c r="I241" i="1" s="1"/>
  <c r="B478" i="1"/>
  <c r="D478" i="1" s="1"/>
  <c r="F478" i="1"/>
  <c r="B481" i="3"/>
  <c r="A482" i="3" s="1"/>
  <c r="A479" i="1"/>
  <c r="E479" i="1" l="1"/>
  <c r="H479" i="1"/>
  <c r="J241" i="1"/>
  <c r="K241" i="1" s="1"/>
  <c r="C242" i="1" s="1"/>
  <c r="H242" i="1" s="1"/>
  <c r="B479" i="1"/>
  <c r="D479" i="1" s="1"/>
  <c r="F479" i="1"/>
  <c r="B482" i="3"/>
  <c r="A483" i="3" s="1"/>
  <c r="A480" i="1"/>
  <c r="E480" i="1" l="1"/>
  <c r="H480" i="1"/>
  <c r="E242" i="1"/>
  <c r="G242" i="1" s="1"/>
  <c r="I242" i="1" s="1"/>
  <c r="B480" i="1"/>
  <c r="D480" i="1" s="1"/>
  <c r="F480" i="1"/>
  <c r="B483" i="3"/>
  <c r="A484" i="3" s="1"/>
  <c r="A481" i="1"/>
  <c r="E481" i="1" l="1"/>
  <c r="H481" i="1"/>
  <c r="J242" i="1"/>
  <c r="K242" i="1" s="1"/>
  <c r="C243" i="1" s="1"/>
  <c r="H243" i="1" s="1"/>
  <c r="B481" i="1"/>
  <c r="D481" i="1" s="1"/>
  <c r="F481" i="1"/>
  <c r="B484" i="3"/>
  <c r="A485" i="3" s="1"/>
  <c r="A482" i="1"/>
  <c r="E482" i="1" l="1"/>
  <c r="H482" i="1"/>
  <c r="E243" i="1"/>
  <c r="G243" i="1" s="1"/>
  <c r="B482" i="1"/>
  <c r="D482" i="1" s="1"/>
  <c r="F482" i="1"/>
  <c r="B485" i="3"/>
  <c r="A486" i="3" s="1"/>
  <c r="A483" i="1"/>
  <c r="E483" i="1" l="1"/>
  <c r="H483" i="1"/>
  <c r="I243" i="1"/>
  <c r="J243" i="1" s="1"/>
  <c r="K243" i="1" s="1"/>
  <c r="C244" i="1" s="1"/>
  <c r="H244" i="1" s="1"/>
  <c r="B483" i="1"/>
  <c r="D483" i="1" s="1"/>
  <c r="F483" i="1"/>
  <c r="B486" i="3"/>
  <c r="A487" i="3" s="1"/>
  <c r="A484" i="1"/>
  <c r="E484" i="1" l="1"/>
  <c r="H484" i="1"/>
  <c r="E244" i="1"/>
  <c r="G244" i="1" s="1"/>
  <c r="I244" i="1" s="1"/>
  <c r="B484" i="1"/>
  <c r="D484" i="1" s="1"/>
  <c r="F484" i="1"/>
  <c r="B487" i="3"/>
  <c r="A488" i="3" s="1"/>
  <c r="A485" i="1"/>
  <c r="E485" i="1" l="1"/>
  <c r="H485" i="1"/>
  <c r="J244" i="1"/>
  <c r="K244" i="1" s="1"/>
  <c r="C245" i="1" s="1"/>
  <c r="H245" i="1" s="1"/>
  <c r="B485" i="1"/>
  <c r="D485" i="1" s="1"/>
  <c r="F485" i="1"/>
  <c r="B488" i="3"/>
  <c r="A489" i="3" s="1"/>
  <c r="A486" i="1"/>
  <c r="E486" i="1" l="1"/>
  <c r="H486" i="1"/>
  <c r="E245" i="1"/>
  <c r="G245" i="1" s="1"/>
  <c r="I245" i="1" s="1"/>
  <c r="B486" i="1"/>
  <c r="D486" i="1" s="1"/>
  <c r="F486" i="1"/>
  <c r="B489" i="3"/>
  <c r="A490" i="3" s="1"/>
  <c r="A487" i="1"/>
  <c r="E487" i="1" l="1"/>
  <c r="H487" i="1"/>
  <c r="J245" i="1"/>
  <c r="K245" i="1" s="1"/>
  <c r="C246" i="1" s="1"/>
  <c r="H246" i="1" s="1"/>
  <c r="B487" i="1"/>
  <c r="D487" i="1" s="1"/>
  <c r="F487" i="1"/>
  <c r="B490" i="3"/>
  <c r="A491" i="3" s="1"/>
  <c r="A488" i="1"/>
  <c r="E488" i="1" l="1"/>
  <c r="H488" i="1"/>
  <c r="E246" i="1"/>
  <c r="G246" i="1" s="1"/>
  <c r="I246" i="1" s="1"/>
  <c r="B488" i="1"/>
  <c r="D488" i="1" s="1"/>
  <c r="F488" i="1"/>
  <c r="B491" i="3"/>
  <c r="A492" i="3" s="1"/>
  <c r="A489" i="1"/>
  <c r="E489" i="1" l="1"/>
  <c r="H489" i="1"/>
  <c r="J246" i="1"/>
  <c r="K246" i="1" s="1"/>
  <c r="C247" i="1" s="1"/>
  <c r="H247" i="1" s="1"/>
  <c r="B489" i="1"/>
  <c r="D489" i="1" s="1"/>
  <c r="F489" i="1"/>
  <c r="B492" i="3"/>
  <c r="A493" i="3" s="1"/>
  <c r="A490" i="1"/>
  <c r="E490" i="1" l="1"/>
  <c r="H490" i="1"/>
  <c r="E247" i="1"/>
  <c r="G247" i="1" s="1"/>
  <c r="I247" i="1" s="1"/>
  <c r="B490" i="1"/>
  <c r="D490" i="1" s="1"/>
  <c r="F490" i="1"/>
  <c r="B493" i="3"/>
  <c r="A494" i="3" s="1"/>
  <c r="A491" i="1"/>
  <c r="E491" i="1" l="1"/>
  <c r="H491" i="1"/>
  <c r="J247" i="1"/>
  <c r="K247" i="1" s="1"/>
  <c r="C248" i="1" s="1"/>
  <c r="H248" i="1" s="1"/>
  <c r="B491" i="1"/>
  <c r="D491" i="1" s="1"/>
  <c r="F491" i="1"/>
  <c r="B494" i="3"/>
  <c r="A495" i="3" s="1"/>
  <c r="A492" i="1"/>
  <c r="E492" i="1" l="1"/>
  <c r="H492" i="1"/>
  <c r="E248" i="1"/>
  <c r="G248" i="1" s="1"/>
  <c r="I248" i="1" s="1"/>
  <c r="B492" i="1"/>
  <c r="D492" i="1" s="1"/>
  <c r="F492" i="1"/>
  <c r="B495" i="3"/>
  <c r="A496" i="3" s="1"/>
  <c r="A493" i="1"/>
  <c r="E493" i="1" l="1"/>
  <c r="H493" i="1"/>
  <c r="J248" i="1"/>
  <c r="K248" i="1" s="1"/>
  <c r="C249" i="1" s="1"/>
  <c r="H249" i="1" s="1"/>
  <c r="B493" i="1"/>
  <c r="D493" i="1" s="1"/>
  <c r="F493" i="1"/>
  <c r="B496" i="3"/>
  <c r="A497" i="3" s="1"/>
  <c r="A494" i="1"/>
  <c r="E494" i="1" l="1"/>
  <c r="H494" i="1"/>
  <c r="E249" i="1"/>
  <c r="G249" i="1" s="1"/>
  <c r="I249" i="1" s="1"/>
  <c r="B494" i="1"/>
  <c r="D494" i="1" s="1"/>
  <c r="F494" i="1"/>
  <c r="B497" i="3"/>
  <c r="A498" i="3" s="1"/>
  <c r="A495" i="1"/>
  <c r="E495" i="1" l="1"/>
  <c r="H495" i="1"/>
  <c r="J249" i="1"/>
  <c r="K249" i="1" s="1"/>
  <c r="C250" i="1" s="1"/>
  <c r="H250" i="1" s="1"/>
  <c r="B495" i="1"/>
  <c r="D495" i="1" s="1"/>
  <c r="F495" i="1"/>
  <c r="B498" i="3"/>
  <c r="A499" i="3" s="1"/>
  <c r="A496" i="1"/>
  <c r="E496" i="1" l="1"/>
  <c r="H496" i="1"/>
  <c r="E250" i="1"/>
  <c r="G250" i="1" s="1"/>
  <c r="I250" i="1" s="1"/>
  <c r="B496" i="1"/>
  <c r="D496" i="1" s="1"/>
  <c r="F496" i="1"/>
  <c r="B499" i="3"/>
  <c r="A500" i="3" s="1"/>
  <c r="A497" i="1"/>
  <c r="E497" i="1" l="1"/>
  <c r="H497" i="1"/>
  <c r="J250" i="1"/>
  <c r="K250" i="1" s="1"/>
  <c r="C251" i="1" s="1"/>
  <c r="H251" i="1" s="1"/>
  <c r="B497" i="1"/>
  <c r="D497" i="1" s="1"/>
  <c r="F497" i="1"/>
  <c r="B500" i="3"/>
  <c r="A501" i="3" s="1"/>
  <c r="A498" i="1"/>
  <c r="E498" i="1" l="1"/>
  <c r="H498" i="1"/>
  <c r="E251" i="1"/>
  <c r="G251" i="1" s="1"/>
  <c r="I251" i="1" s="1"/>
  <c r="B498" i="1"/>
  <c r="D498" i="1" s="1"/>
  <c r="F498" i="1"/>
  <c r="B501" i="3"/>
  <c r="A502" i="3" s="1"/>
  <c r="A499" i="1"/>
  <c r="E499" i="1" l="1"/>
  <c r="H499" i="1"/>
  <c r="J251" i="1"/>
  <c r="K251" i="1" s="1"/>
  <c r="C252" i="1" s="1"/>
  <c r="H252" i="1" s="1"/>
  <c r="B499" i="1"/>
  <c r="D499" i="1" s="1"/>
  <c r="F499" i="1"/>
  <c r="B502" i="3"/>
  <c r="A503" i="3" s="1"/>
  <c r="A500" i="1"/>
  <c r="E500" i="1" l="1"/>
  <c r="H500" i="1"/>
  <c r="E252" i="1"/>
  <c r="G252" i="1" s="1"/>
  <c r="I252" i="1" s="1"/>
  <c r="B500" i="1"/>
  <c r="D500" i="1" s="1"/>
  <c r="F500" i="1"/>
  <c r="B503" i="3"/>
  <c r="A504" i="3" s="1"/>
  <c r="A501" i="1"/>
  <c r="E501" i="1" l="1"/>
  <c r="H501" i="1"/>
  <c r="J252" i="1"/>
  <c r="K252" i="1" s="1"/>
  <c r="C253" i="1" s="1"/>
  <c r="H253" i="1" s="1"/>
  <c r="B501" i="1"/>
  <c r="D501" i="1" s="1"/>
  <c r="F501" i="1"/>
  <c r="B504" i="3"/>
  <c r="A505" i="3" s="1"/>
  <c r="A502" i="1"/>
  <c r="E502" i="1" l="1"/>
  <c r="H502" i="1"/>
  <c r="E253" i="1"/>
  <c r="G253" i="1" s="1"/>
  <c r="I253" i="1" s="1"/>
  <c r="B502" i="1"/>
  <c r="D502" i="1" s="1"/>
  <c r="F502" i="1"/>
  <c r="B505" i="3"/>
  <c r="A506" i="3" s="1"/>
  <c r="A503" i="1"/>
  <c r="E503" i="1" l="1"/>
  <c r="H503" i="1"/>
  <c r="J253" i="1"/>
  <c r="K253" i="1" s="1"/>
  <c r="C254" i="1" s="1"/>
  <c r="H254" i="1" s="1"/>
  <c r="B503" i="1"/>
  <c r="D503" i="1" s="1"/>
  <c r="F503" i="1"/>
  <c r="B506" i="3"/>
  <c r="A507" i="3" s="1"/>
  <c r="A504" i="1"/>
  <c r="E504" i="1" l="1"/>
  <c r="H504" i="1"/>
  <c r="E254" i="1"/>
  <c r="G254" i="1" s="1"/>
  <c r="I254" i="1" s="1"/>
  <c r="B504" i="1"/>
  <c r="D504" i="1" s="1"/>
  <c r="F504" i="1"/>
  <c r="B507" i="3"/>
  <c r="A508" i="3" s="1"/>
  <c r="A505" i="1"/>
  <c r="E505" i="1" l="1"/>
  <c r="H505" i="1"/>
  <c r="J254" i="1"/>
  <c r="K254" i="1" s="1"/>
  <c r="C255" i="1" s="1"/>
  <c r="H255" i="1" s="1"/>
  <c r="B505" i="1"/>
  <c r="D505" i="1" s="1"/>
  <c r="F505" i="1"/>
  <c r="B508" i="3"/>
  <c r="A509" i="3" s="1"/>
  <c r="A506" i="1"/>
  <c r="E506" i="1" l="1"/>
  <c r="H506" i="1"/>
  <c r="E255" i="1"/>
  <c r="G255" i="1" s="1"/>
  <c r="I255" i="1" s="1"/>
  <c r="B506" i="1"/>
  <c r="D506" i="1" s="1"/>
  <c r="F506" i="1"/>
  <c r="B509" i="3"/>
  <c r="A510" i="3" s="1"/>
  <c r="A507" i="1"/>
  <c r="E507" i="1" l="1"/>
  <c r="H507" i="1"/>
  <c r="J255" i="1"/>
  <c r="K255" i="1" s="1"/>
  <c r="C256" i="1" s="1"/>
  <c r="H256" i="1" s="1"/>
  <c r="B507" i="1"/>
  <c r="D507" i="1" s="1"/>
  <c r="F507" i="1"/>
  <c r="B510" i="3"/>
  <c r="A511" i="3" s="1"/>
  <c r="A508" i="1"/>
  <c r="E508" i="1" l="1"/>
  <c r="H508" i="1"/>
  <c r="E256" i="1"/>
  <c r="G256" i="1" s="1"/>
  <c r="I256" i="1" s="1"/>
  <c r="B508" i="1"/>
  <c r="D508" i="1" s="1"/>
  <c r="F508" i="1"/>
  <c r="B511" i="3"/>
  <c r="A512" i="3" s="1"/>
  <c r="A509" i="1"/>
  <c r="E509" i="1" l="1"/>
  <c r="H509" i="1"/>
  <c r="J256" i="1"/>
  <c r="K256" i="1" s="1"/>
  <c r="C257" i="1" s="1"/>
  <c r="H257" i="1" s="1"/>
  <c r="B509" i="1"/>
  <c r="D509" i="1" s="1"/>
  <c r="F509" i="1"/>
  <c r="B512" i="3"/>
  <c r="A513" i="3" s="1"/>
  <c r="A510" i="1"/>
  <c r="E510" i="1" l="1"/>
  <c r="H510" i="1"/>
  <c r="E257" i="1"/>
  <c r="G257" i="1" s="1"/>
  <c r="I257" i="1" s="1"/>
  <c r="B510" i="1"/>
  <c r="D510" i="1" s="1"/>
  <c r="F510" i="1"/>
  <c r="B513" i="3"/>
  <c r="A514" i="3" s="1"/>
  <c r="A511" i="1"/>
  <c r="E511" i="1" l="1"/>
  <c r="H511" i="1"/>
  <c r="J257" i="1"/>
  <c r="K257" i="1" s="1"/>
  <c r="C258" i="1" s="1"/>
  <c r="H258" i="1" s="1"/>
  <c r="B511" i="1"/>
  <c r="D511" i="1" s="1"/>
  <c r="F511" i="1"/>
  <c r="B514" i="3"/>
  <c r="A515" i="3" s="1"/>
  <c r="A512" i="1"/>
  <c r="E512" i="1" l="1"/>
  <c r="H512" i="1"/>
  <c r="E258" i="1"/>
  <c r="G258" i="1" s="1"/>
  <c r="I258" i="1" s="1"/>
  <c r="B512" i="1"/>
  <c r="D512" i="1" s="1"/>
  <c r="F512" i="1"/>
  <c r="B515" i="3"/>
  <c r="A516" i="3" s="1"/>
  <c r="A513" i="1"/>
  <c r="E513" i="1" l="1"/>
  <c r="H513" i="1"/>
  <c r="J258" i="1"/>
  <c r="K258" i="1" s="1"/>
  <c r="C259" i="1" s="1"/>
  <c r="H259" i="1" s="1"/>
  <c r="B513" i="1"/>
  <c r="D513" i="1" s="1"/>
  <c r="F513" i="1"/>
  <c r="B516" i="3"/>
  <c r="A517" i="3" s="1"/>
  <c r="A514" i="1"/>
  <c r="E514" i="1" l="1"/>
  <c r="H514" i="1"/>
  <c r="E259" i="1"/>
  <c r="G259" i="1" s="1"/>
  <c r="I259" i="1" s="1"/>
  <c r="B514" i="1"/>
  <c r="D514" i="1" s="1"/>
  <c r="F514" i="1"/>
  <c r="B517" i="3"/>
  <c r="A518" i="3" s="1"/>
  <c r="A515" i="1"/>
  <c r="E515" i="1" l="1"/>
  <c r="H515" i="1"/>
  <c r="J259" i="1"/>
  <c r="K259" i="1" s="1"/>
  <c r="C260" i="1" s="1"/>
  <c r="H260" i="1" s="1"/>
  <c r="B515" i="1"/>
  <c r="D515" i="1" s="1"/>
  <c r="F515" i="1"/>
  <c r="B518" i="3"/>
  <c r="A519" i="3" s="1"/>
  <c r="A516" i="1"/>
  <c r="E516" i="1" l="1"/>
  <c r="H516" i="1"/>
  <c r="E260" i="1"/>
  <c r="G260" i="1" s="1"/>
  <c r="B516" i="1"/>
  <c r="D516" i="1" s="1"/>
  <c r="F516" i="1"/>
  <c r="B519" i="3"/>
  <c r="A520" i="3" s="1"/>
  <c r="A517" i="1"/>
  <c r="E517" i="1" l="1"/>
  <c r="H517" i="1"/>
  <c r="I260" i="1"/>
  <c r="J260" i="1" s="1"/>
  <c r="K260" i="1" s="1"/>
  <c r="C261" i="1" s="1"/>
  <c r="H261" i="1" s="1"/>
  <c r="B517" i="1"/>
  <c r="D517" i="1" s="1"/>
  <c r="F517" i="1"/>
  <c r="B520" i="3"/>
  <c r="A521" i="3" s="1"/>
  <c r="A518" i="1"/>
  <c r="E518" i="1" l="1"/>
  <c r="H518" i="1"/>
  <c r="E261" i="1"/>
  <c r="G261" i="1" s="1"/>
  <c r="B518" i="1"/>
  <c r="D518" i="1" s="1"/>
  <c r="F518" i="1"/>
  <c r="B521" i="3"/>
  <c r="A522" i="3" s="1"/>
  <c r="A519" i="1"/>
  <c r="E519" i="1" l="1"/>
  <c r="H519" i="1"/>
  <c r="I261" i="1"/>
  <c r="J261" i="1" s="1"/>
  <c r="K261" i="1" s="1"/>
  <c r="C262" i="1" s="1"/>
  <c r="H262" i="1" s="1"/>
  <c r="B519" i="1"/>
  <c r="D519" i="1" s="1"/>
  <c r="F519" i="1"/>
  <c r="B522" i="3"/>
  <c r="A523" i="3" s="1"/>
  <c r="A520" i="1"/>
  <c r="E520" i="1" l="1"/>
  <c r="H520" i="1"/>
  <c r="E262" i="1"/>
  <c r="G262" i="1" s="1"/>
  <c r="B520" i="1"/>
  <c r="D520" i="1" s="1"/>
  <c r="F520" i="1"/>
  <c r="B523" i="3"/>
  <c r="A524" i="3" s="1"/>
  <c r="A521" i="1"/>
  <c r="E521" i="1" l="1"/>
  <c r="H521" i="1"/>
  <c r="I262" i="1"/>
  <c r="J262" i="1" s="1"/>
  <c r="K262" i="1" s="1"/>
  <c r="C263" i="1" s="1"/>
  <c r="H263" i="1" s="1"/>
  <c r="B521" i="1"/>
  <c r="D521" i="1" s="1"/>
  <c r="F521" i="1"/>
  <c r="B524" i="3"/>
  <c r="A525" i="3" s="1"/>
  <c r="A522" i="1"/>
  <c r="E522" i="1" l="1"/>
  <c r="H522" i="1"/>
  <c r="E263" i="1"/>
  <c r="G263" i="1" s="1"/>
  <c r="I263" i="1" s="1"/>
  <c r="B522" i="1"/>
  <c r="D522" i="1" s="1"/>
  <c r="F522" i="1"/>
  <c r="B525" i="3"/>
  <c r="A526" i="3" s="1"/>
  <c r="A523" i="1"/>
  <c r="E523" i="1" l="1"/>
  <c r="H523" i="1"/>
  <c r="J263" i="1"/>
  <c r="K263" i="1" s="1"/>
  <c r="C264" i="1" s="1"/>
  <c r="H264" i="1" s="1"/>
  <c r="B523" i="1"/>
  <c r="D523" i="1" s="1"/>
  <c r="F523" i="1"/>
  <c r="B526" i="3"/>
  <c r="A527" i="3" s="1"/>
  <c r="A524" i="1"/>
  <c r="E524" i="1" l="1"/>
  <c r="H524" i="1"/>
  <c r="E264" i="1"/>
  <c r="G264" i="1" s="1"/>
  <c r="I264" i="1" s="1"/>
  <c r="B524" i="1"/>
  <c r="D524" i="1" s="1"/>
  <c r="F524" i="1"/>
  <c r="B527" i="3"/>
  <c r="A528" i="3" s="1"/>
  <c r="A525" i="1"/>
  <c r="E525" i="1" l="1"/>
  <c r="H525" i="1"/>
  <c r="J264" i="1"/>
  <c r="K264" i="1" s="1"/>
  <c r="C265" i="1" s="1"/>
  <c r="H265" i="1" s="1"/>
  <c r="B525" i="1"/>
  <c r="D525" i="1" s="1"/>
  <c r="F525" i="1"/>
  <c r="B528" i="3"/>
  <c r="A529" i="3" s="1"/>
  <c r="A526" i="1"/>
  <c r="E526" i="1" l="1"/>
  <c r="H526" i="1"/>
  <c r="E265" i="1"/>
  <c r="G265" i="1" s="1"/>
  <c r="B526" i="1"/>
  <c r="D526" i="1" s="1"/>
  <c r="F526" i="1"/>
  <c r="B529" i="3"/>
  <c r="A530" i="3" s="1"/>
  <c r="A527" i="1"/>
  <c r="E527" i="1" l="1"/>
  <c r="H527" i="1"/>
  <c r="I265" i="1"/>
  <c r="J265" i="1" s="1"/>
  <c r="K265" i="1" s="1"/>
  <c r="C266" i="1" s="1"/>
  <c r="H266" i="1" s="1"/>
  <c r="B527" i="1"/>
  <c r="D527" i="1" s="1"/>
  <c r="F527" i="1"/>
  <c r="B530" i="3"/>
  <c r="A531" i="3" s="1"/>
  <c r="A528" i="1"/>
  <c r="E528" i="1" l="1"/>
  <c r="H528" i="1"/>
  <c r="E266" i="1"/>
  <c r="G266" i="1" s="1"/>
  <c r="I266" i="1" s="1"/>
  <c r="B528" i="1"/>
  <c r="D528" i="1" s="1"/>
  <c r="F528" i="1"/>
  <c r="B531" i="3"/>
  <c r="A532" i="3" s="1"/>
  <c r="A529" i="1"/>
  <c r="E529" i="1" l="1"/>
  <c r="H529" i="1"/>
  <c r="J266" i="1"/>
  <c r="K266" i="1" s="1"/>
  <c r="C267" i="1" s="1"/>
  <c r="H267" i="1" s="1"/>
  <c r="B529" i="1"/>
  <c r="D529" i="1" s="1"/>
  <c r="F529" i="1"/>
  <c r="B532" i="3"/>
  <c r="A533" i="3" s="1"/>
  <c r="A530" i="1"/>
  <c r="E530" i="1" l="1"/>
  <c r="H530" i="1"/>
  <c r="E267" i="1"/>
  <c r="G267" i="1" s="1"/>
  <c r="B530" i="1"/>
  <c r="D530" i="1" s="1"/>
  <c r="F530" i="1"/>
  <c r="B533" i="3"/>
  <c r="A534" i="3" s="1"/>
  <c r="A531" i="1"/>
  <c r="E531" i="1" l="1"/>
  <c r="H531" i="1"/>
  <c r="I267" i="1"/>
  <c r="J267" i="1" s="1"/>
  <c r="K267" i="1" s="1"/>
  <c r="C268" i="1" s="1"/>
  <c r="H268" i="1" s="1"/>
  <c r="B531" i="1"/>
  <c r="D531" i="1" s="1"/>
  <c r="F531" i="1"/>
  <c r="B534" i="3"/>
  <c r="A535" i="3" s="1"/>
  <c r="A532" i="1"/>
  <c r="E532" i="1" l="1"/>
  <c r="H532" i="1"/>
  <c r="E268" i="1"/>
  <c r="G268" i="1" s="1"/>
  <c r="I268" i="1" s="1"/>
  <c r="B532" i="1"/>
  <c r="D532" i="1" s="1"/>
  <c r="F532" i="1"/>
  <c r="B535" i="3"/>
  <c r="A536" i="3" s="1"/>
  <c r="A533" i="1"/>
  <c r="E533" i="1" l="1"/>
  <c r="H533" i="1"/>
  <c r="J268" i="1"/>
  <c r="K268" i="1" s="1"/>
  <c r="C269" i="1" s="1"/>
  <c r="H269" i="1" s="1"/>
  <c r="B533" i="1"/>
  <c r="D533" i="1" s="1"/>
  <c r="F533" i="1"/>
  <c r="B536" i="3"/>
  <c r="A537" i="3" s="1"/>
  <c r="A534" i="1"/>
  <c r="E534" i="1" l="1"/>
  <c r="H534" i="1"/>
  <c r="E269" i="1"/>
  <c r="G269" i="1" s="1"/>
  <c r="B534" i="1"/>
  <c r="D534" i="1" s="1"/>
  <c r="F534" i="1"/>
  <c r="B537" i="3"/>
  <c r="A538" i="3" s="1"/>
  <c r="A535" i="1"/>
  <c r="E535" i="1" l="1"/>
  <c r="H535" i="1"/>
  <c r="I269" i="1"/>
  <c r="J269" i="1" s="1"/>
  <c r="K269" i="1" s="1"/>
  <c r="C270" i="1" s="1"/>
  <c r="H270" i="1" s="1"/>
  <c r="B535" i="1"/>
  <c r="D535" i="1" s="1"/>
  <c r="F535" i="1"/>
  <c r="B538" i="3"/>
  <c r="A539" i="3" s="1"/>
  <c r="A536" i="1"/>
  <c r="E536" i="1" l="1"/>
  <c r="H536" i="1"/>
  <c r="E270" i="1"/>
  <c r="G270" i="1" s="1"/>
  <c r="I270" i="1" s="1"/>
  <c r="B536" i="1"/>
  <c r="D536" i="1" s="1"/>
  <c r="F536" i="1"/>
  <c r="B539" i="3"/>
  <c r="A540" i="3" s="1"/>
  <c r="A537" i="1"/>
  <c r="E537" i="1" l="1"/>
  <c r="H537" i="1"/>
  <c r="J270" i="1"/>
  <c r="K270" i="1" s="1"/>
  <c r="C271" i="1" s="1"/>
  <c r="H271" i="1" s="1"/>
  <c r="B537" i="1"/>
  <c r="D537" i="1" s="1"/>
  <c r="F537" i="1"/>
  <c r="B540" i="3"/>
  <c r="A541" i="3" s="1"/>
  <c r="A538" i="1"/>
  <c r="E538" i="1" l="1"/>
  <c r="H538" i="1"/>
  <c r="E271" i="1"/>
  <c r="G271" i="1" s="1"/>
  <c r="B538" i="1"/>
  <c r="D538" i="1" s="1"/>
  <c r="F538" i="1"/>
  <c r="B541" i="3"/>
  <c r="A542" i="3" s="1"/>
  <c r="A539" i="1"/>
  <c r="E539" i="1" l="1"/>
  <c r="H539" i="1"/>
  <c r="I271" i="1"/>
  <c r="J271" i="1" s="1"/>
  <c r="K271" i="1" s="1"/>
  <c r="C272" i="1" s="1"/>
  <c r="H272" i="1" s="1"/>
  <c r="B539" i="1"/>
  <c r="D539" i="1" s="1"/>
  <c r="F539" i="1"/>
  <c r="B542" i="3"/>
  <c r="A543" i="3" s="1"/>
  <c r="A540" i="1"/>
  <c r="E540" i="1" l="1"/>
  <c r="H540" i="1"/>
  <c r="E272" i="1"/>
  <c r="G272" i="1" s="1"/>
  <c r="I272" i="1" s="1"/>
  <c r="B540" i="1"/>
  <c r="D540" i="1" s="1"/>
  <c r="F540" i="1"/>
  <c r="B543" i="3"/>
  <c r="A544" i="3" s="1"/>
  <c r="A541" i="1"/>
  <c r="E541" i="1" l="1"/>
  <c r="H541" i="1"/>
  <c r="J272" i="1"/>
  <c r="K272" i="1" s="1"/>
  <c r="C273" i="1" s="1"/>
  <c r="H273" i="1" s="1"/>
  <c r="B541" i="1"/>
  <c r="D541" i="1" s="1"/>
  <c r="F541" i="1"/>
  <c r="B544" i="3"/>
  <c r="A545" i="3" s="1"/>
  <c r="A542" i="1"/>
  <c r="E542" i="1" l="1"/>
  <c r="H542" i="1"/>
  <c r="E273" i="1"/>
  <c r="G273" i="1" s="1"/>
  <c r="I273" i="1" s="1"/>
  <c r="B542" i="1"/>
  <c r="D542" i="1" s="1"/>
  <c r="F542" i="1"/>
  <c r="B545" i="3"/>
  <c r="A546" i="3" s="1"/>
  <c r="A543" i="1"/>
  <c r="E543" i="1" l="1"/>
  <c r="H543" i="1"/>
  <c r="J273" i="1"/>
  <c r="K273" i="1" s="1"/>
  <c r="C274" i="1" s="1"/>
  <c r="H274" i="1" s="1"/>
  <c r="B543" i="1"/>
  <c r="D543" i="1" s="1"/>
  <c r="F543" i="1"/>
  <c r="B546" i="3"/>
  <c r="A547" i="3" s="1"/>
  <c r="A544" i="1"/>
  <c r="E544" i="1" l="1"/>
  <c r="H544" i="1"/>
  <c r="E274" i="1"/>
  <c r="G274" i="1" s="1"/>
  <c r="B544" i="1"/>
  <c r="D544" i="1" s="1"/>
  <c r="F544" i="1"/>
  <c r="B547" i="3"/>
  <c r="A548" i="3" s="1"/>
  <c r="A545" i="1"/>
  <c r="E545" i="1" l="1"/>
  <c r="H545" i="1"/>
  <c r="I274" i="1"/>
  <c r="J274" i="1" s="1"/>
  <c r="K274" i="1" s="1"/>
  <c r="C275" i="1" s="1"/>
  <c r="H275" i="1" s="1"/>
  <c r="B545" i="1"/>
  <c r="D545" i="1" s="1"/>
  <c r="F545" i="1"/>
  <c r="B548" i="3"/>
  <c r="A549" i="3" s="1"/>
  <c r="A546" i="1"/>
  <c r="E546" i="1" l="1"/>
  <c r="H546" i="1"/>
  <c r="E275" i="1"/>
  <c r="G275" i="1" s="1"/>
  <c r="I275" i="1" s="1"/>
  <c r="B546" i="1"/>
  <c r="D546" i="1" s="1"/>
  <c r="F546" i="1"/>
  <c r="B549" i="3"/>
  <c r="A550" i="3" s="1"/>
  <c r="A547" i="1"/>
  <c r="E547" i="1" l="1"/>
  <c r="H547" i="1"/>
  <c r="J275" i="1"/>
  <c r="K275" i="1" s="1"/>
  <c r="C276" i="1" s="1"/>
  <c r="H276" i="1" s="1"/>
  <c r="B547" i="1"/>
  <c r="D547" i="1" s="1"/>
  <c r="F547" i="1"/>
  <c r="B550" i="3"/>
  <c r="A551" i="3" s="1"/>
  <c r="A548" i="1"/>
  <c r="E548" i="1" l="1"/>
  <c r="H548" i="1"/>
  <c r="E276" i="1"/>
  <c r="G276" i="1" s="1"/>
  <c r="B548" i="1"/>
  <c r="D548" i="1" s="1"/>
  <c r="F548" i="1"/>
  <c r="B551" i="3"/>
  <c r="A552" i="3" s="1"/>
  <c r="A549" i="1"/>
  <c r="E549" i="1" l="1"/>
  <c r="H549" i="1"/>
  <c r="I276" i="1"/>
  <c r="J276" i="1" s="1"/>
  <c r="K276" i="1" s="1"/>
  <c r="C277" i="1" s="1"/>
  <c r="H277" i="1" s="1"/>
  <c r="B549" i="1"/>
  <c r="D549" i="1" s="1"/>
  <c r="F549" i="1"/>
  <c r="B552" i="3"/>
  <c r="A553" i="3" s="1"/>
  <c r="A550" i="1"/>
  <c r="E550" i="1" l="1"/>
  <c r="H550" i="1"/>
  <c r="E277" i="1"/>
  <c r="G277" i="1" s="1"/>
  <c r="B550" i="1"/>
  <c r="D550" i="1" s="1"/>
  <c r="F550" i="1"/>
  <c r="B553" i="3"/>
  <c r="A554" i="3" s="1"/>
  <c r="A551" i="1"/>
  <c r="E551" i="1" l="1"/>
  <c r="H551" i="1"/>
  <c r="I277" i="1"/>
  <c r="J277" i="1" s="1"/>
  <c r="K277" i="1" s="1"/>
  <c r="C278" i="1" s="1"/>
  <c r="H278" i="1" s="1"/>
  <c r="B551" i="1"/>
  <c r="D551" i="1" s="1"/>
  <c r="F551" i="1"/>
  <c r="B554" i="3"/>
  <c r="A555" i="3" s="1"/>
  <c r="A552" i="1"/>
  <c r="E552" i="1" l="1"/>
  <c r="H552" i="1"/>
  <c r="E278" i="1"/>
  <c r="G278" i="1" s="1"/>
  <c r="B552" i="1"/>
  <c r="D552" i="1" s="1"/>
  <c r="F552" i="1"/>
  <c r="B555" i="3"/>
  <c r="A556" i="3" s="1"/>
  <c r="A553" i="1"/>
  <c r="E553" i="1" l="1"/>
  <c r="H553" i="1"/>
  <c r="I278" i="1"/>
  <c r="J278" i="1" s="1"/>
  <c r="K278" i="1" s="1"/>
  <c r="C279" i="1" s="1"/>
  <c r="H279" i="1" s="1"/>
  <c r="B553" i="1"/>
  <c r="D553" i="1" s="1"/>
  <c r="F553" i="1"/>
  <c r="B556" i="3"/>
  <c r="A557" i="3" s="1"/>
  <c r="A554" i="1"/>
  <c r="E554" i="1" l="1"/>
  <c r="H554" i="1"/>
  <c r="E279" i="1"/>
  <c r="G279" i="1" s="1"/>
  <c r="I279" i="1" s="1"/>
  <c r="B554" i="1"/>
  <c r="D554" i="1" s="1"/>
  <c r="F554" i="1"/>
  <c r="B557" i="3"/>
  <c r="A558" i="3" s="1"/>
  <c r="A555" i="1"/>
  <c r="E555" i="1" l="1"/>
  <c r="H555" i="1"/>
  <c r="J279" i="1"/>
  <c r="K279" i="1" s="1"/>
  <c r="C280" i="1" s="1"/>
  <c r="H280" i="1" s="1"/>
  <c r="B555" i="1"/>
  <c r="D555" i="1" s="1"/>
  <c r="F555" i="1"/>
  <c r="B558" i="3"/>
  <c r="A559" i="3" s="1"/>
  <c r="A556" i="1"/>
  <c r="E556" i="1" l="1"/>
  <c r="H556" i="1"/>
  <c r="E280" i="1"/>
  <c r="G280" i="1" s="1"/>
  <c r="I280" i="1" s="1"/>
  <c r="B556" i="1"/>
  <c r="D556" i="1" s="1"/>
  <c r="F556" i="1"/>
  <c r="B559" i="3"/>
  <c r="A560" i="3" s="1"/>
  <c r="A557" i="1"/>
  <c r="E557" i="1" l="1"/>
  <c r="H557" i="1"/>
  <c r="J280" i="1"/>
  <c r="K280" i="1" s="1"/>
  <c r="C281" i="1" s="1"/>
  <c r="H281" i="1" s="1"/>
  <c r="B557" i="1"/>
  <c r="D557" i="1" s="1"/>
  <c r="F557" i="1"/>
  <c r="B560" i="3"/>
  <c r="A561" i="3" s="1"/>
  <c r="A558" i="1"/>
  <c r="E558" i="1" l="1"/>
  <c r="H558" i="1"/>
  <c r="E281" i="1"/>
  <c r="G281" i="1" s="1"/>
  <c r="I281" i="1" s="1"/>
  <c r="B558" i="1"/>
  <c r="D558" i="1" s="1"/>
  <c r="F558" i="1"/>
  <c r="B561" i="3"/>
  <c r="A562" i="3" s="1"/>
  <c r="A559" i="1"/>
  <c r="E559" i="1" l="1"/>
  <c r="H559" i="1"/>
  <c r="J281" i="1"/>
  <c r="K281" i="1" s="1"/>
  <c r="C282" i="1" s="1"/>
  <c r="H282" i="1" s="1"/>
  <c r="B559" i="1"/>
  <c r="D559" i="1" s="1"/>
  <c r="F559" i="1"/>
  <c r="B562" i="3"/>
  <c r="A563" i="3" s="1"/>
  <c r="A560" i="1"/>
  <c r="E560" i="1" l="1"/>
  <c r="H560" i="1"/>
  <c r="E282" i="1"/>
  <c r="G282" i="1" s="1"/>
  <c r="I282" i="1" s="1"/>
  <c r="B560" i="1"/>
  <c r="D560" i="1" s="1"/>
  <c r="F560" i="1"/>
  <c r="B563" i="3"/>
  <c r="A564" i="3" s="1"/>
  <c r="A561" i="1"/>
  <c r="E561" i="1" l="1"/>
  <c r="H561" i="1"/>
  <c r="J282" i="1"/>
  <c r="K282" i="1" s="1"/>
  <c r="C283" i="1" s="1"/>
  <c r="H283" i="1" s="1"/>
  <c r="B561" i="1"/>
  <c r="D561" i="1" s="1"/>
  <c r="F561" i="1"/>
  <c r="B564" i="3"/>
  <c r="A565" i="3" s="1"/>
  <c r="A562" i="1"/>
  <c r="E562" i="1" l="1"/>
  <c r="H562" i="1"/>
  <c r="E283" i="1"/>
  <c r="G283" i="1" s="1"/>
  <c r="I283" i="1" s="1"/>
  <c r="B562" i="1"/>
  <c r="D562" i="1" s="1"/>
  <c r="F562" i="1"/>
  <c r="B565" i="3"/>
  <c r="A566" i="3" s="1"/>
  <c r="A563" i="1"/>
  <c r="E563" i="1" l="1"/>
  <c r="H563" i="1"/>
  <c r="J283" i="1"/>
  <c r="K283" i="1" s="1"/>
  <c r="C284" i="1" s="1"/>
  <c r="H284" i="1" s="1"/>
  <c r="B563" i="1"/>
  <c r="D563" i="1" s="1"/>
  <c r="F563" i="1"/>
  <c r="B566" i="3"/>
  <c r="A567" i="3" s="1"/>
  <c r="A564" i="1"/>
  <c r="E564" i="1" l="1"/>
  <c r="H564" i="1"/>
  <c r="E284" i="1"/>
  <c r="G284" i="1" s="1"/>
  <c r="I284" i="1" s="1"/>
  <c r="B564" i="1"/>
  <c r="D564" i="1" s="1"/>
  <c r="F564" i="1"/>
  <c r="B567" i="3"/>
  <c r="A568" i="3" s="1"/>
  <c r="A565" i="1"/>
  <c r="E565" i="1" l="1"/>
  <c r="H565" i="1"/>
  <c r="J284" i="1"/>
  <c r="K284" i="1" s="1"/>
  <c r="C285" i="1" s="1"/>
  <c r="H285" i="1" s="1"/>
  <c r="B565" i="1"/>
  <c r="D565" i="1" s="1"/>
  <c r="F565" i="1"/>
  <c r="B568" i="3"/>
  <c r="A569" i="3" s="1"/>
  <c r="A566" i="1"/>
  <c r="E566" i="1" l="1"/>
  <c r="H566" i="1"/>
  <c r="E285" i="1"/>
  <c r="G285" i="1" s="1"/>
  <c r="I285" i="1" s="1"/>
  <c r="B566" i="1"/>
  <c r="D566" i="1" s="1"/>
  <c r="F566" i="1"/>
  <c r="B569" i="3"/>
  <c r="A570" i="3" s="1"/>
  <c r="A567" i="1"/>
  <c r="E567" i="1" l="1"/>
  <c r="H567" i="1"/>
  <c r="J285" i="1"/>
  <c r="K285" i="1" s="1"/>
  <c r="C286" i="1" s="1"/>
  <c r="H286" i="1" s="1"/>
  <c r="B567" i="1"/>
  <c r="D567" i="1" s="1"/>
  <c r="F567" i="1"/>
  <c r="B570" i="3"/>
  <c r="A571" i="3" s="1"/>
  <c r="A568" i="1"/>
  <c r="E568" i="1" l="1"/>
  <c r="H568" i="1"/>
  <c r="E286" i="1"/>
  <c r="G286" i="1" s="1"/>
  <c r="I286" i="1" s="1"/>
  <c r="B568" i="1"/>
  <c r="D568" i="1" s="1"/>
  <c r="F568" i="1"/>
  <c r="B571" i="3"/>
  <c r="A572" i="3" s="1"/>
  <c r="A569" i="1"/>
  <c r="E569" i="1" l="1"/>
  <c r="H569" i="1"/>
  <c r="J286" i="1"/>
  <c r="K286" i="1" s="1"/>
  <c r="C287" i="1" s="1"/>
  <c r="H287" i="1" s="1"/>
  <c r="B569" i="1"/>
  <c r="D569" i="1" s="1"/>
  <c r="F569" i="1"/>
  <c r="B572" i="3"/>
  <c r="A573" i="3" s="1"/>
  <c r="A570" i="1"/>
  <c r="E570" i="1" l="1"/>
  <c r="H570" i="1"/>
  <c r="E287" i="1"/>
  <c r="G287" i="1" s="1"/>
  <c r="B570" i="1"/>
  <c r="D570" i="1" s="1"/>
  <c r="F570" i="1"/>
  <c r="B573" i="3"/>
  <c r="A574" i="3" s="1"/>
  <c r="A571" i="1"/>
  <c r="E571" i="1" l="1"/>
  <c r="H571" i="1"/>
  <c r="I287" i="1"/>
  <c r="J287" i="1" s="1"/>
  <c r="K287" i="1" s="1"/>
  <c r="C288" i="1" s="1"/>
  <c r="H288" i="1" s="1"/>
  <c r="B571" i="1"/>
  <c r="D571" i="1" s="1"/>
  <c r="F571" i="1"/>
  <c r="B574" i="3"/>
  <c r="A575" i="3" s="1"/>
  <c r="A572" i="1"/>
  <c r="E572" i="1" l="1"/>
  <c r="H572" i="1"/>
  <c r="E288" i="1"/>
  <c r="G288" i="1" s="1"/>
  <c r="I288" i="1" s="1"/>
  <c r="B572" i="1"/>
  <c r="D572" i="1" s="1"/>
  <c r="F572" i="1"/>
  <c r="B575" i="3"/>
  <c r="A576" i="3" s="1"/>
  <c r="A573" i="1"/>
  <c r="E573" i="1" l="1"/>
  <c r="H573" i="1"/>
  <c r="J288" i="1"/>
  <c r="K288" i="1" s="1"/>
  <c r="C289" i="1" s="1"/>
  <c r="H289" i="1" s="1"/>
  <c r="B573" i="1"/>
  <c r="D573" i="1" s="1"/>
  <c r="F573" i="1"/>
  <c r="B576" i="3"/>
  <c r="A577" i="3" s="1"/>
  <c r="A574" i="1"/>
  <c r="E574" i="1" l="1"/>
  <c r="H574" i="1"/>
  <c r="E289" i="1"/>
  <c r="G289" i="1" s="1"/>
  <c r="I289" i="1" s="1"/>
  <c r="B574" i="1"/>
  <c r="D574" i="1" s="1"/>
  <c r="F574" i="1"/>
  <c r="B577" i="3"/>
  <c r="A578" i="3" s="1"/>
  <c r="A575" i="1"/>
  <c r="E575" i="1" l="1"/>
  <c r="H575" i="1"/>
  <c r="J289" i="1"/>
  <c r="K289" i="1" s="1"/>
  <c r="C290" i="1" s="1"/>
  <c r="H290" i="1" s="1"/>
  <c r="B575" i="1"/>
  <c r="D575" i="1" s="1"/>
  <c r="F575" i="1"/>
  <c r="B578" i="3"/>
  <c r="A579" i="3" s="1"/>
  <c r="A576" i="1"/>
  <c r="E576" i="1" l="1"/>
  <c r="H576" i="1"/>
  <c r="E290" i="1"/>
  <c r="G290" i="1" s="1"/>
  <c r="I290" i="1" s="1"/>
  <c r="B576" i="1"/>
  <c r="D576" i="1" s="1"/>
  <c r="F576" i="1"/>
  <c r="B579" i="3"/>
  <c r="A580" i="3" s="1"/>
  <c r="A577" i="1"/>
  <c r="E577" i="1" l="1"/>
  <c r="H577" i="1"/>
  <c r="J290" i="1"/>
  <c r="K290" i="1" s="1"/>
  <c r="C291" i="1" s="1"/>
  <c r="H291" i="1" s="1"/>
  <c r="B577" i="1"/>
  <c r="D577" i="1" s="1"/>
  <c r="F577" i="1"/>
  <c r="B580" i="3"/>
  <c r="A581" i="3" s="1"/>
  <c r="A578" i="1"/>
  <c r="E578" i="1" l="1"/>
  <c r="H578" i="1"/>
  <c r="E291" i="1"/>
  <c r="G291" i="1" s="1"/>
  <c r="I291" i="1" s="1"/>
  <c r="B578" i="1"/>
  <c r="D578" i="1" s="1"/>
  <c r="F578" i="1"/>
  <c r="B581" i="3"/>
  <c r="A582" i="3" s="1"/>
  <c r="A579" i="1"/>
  <c r="E579" i="1" l="1"/>
  <c r="H579" i="1"/>
  <c r="J291" i="1"/>
  <c r="K291" i="1" s="1"/>
  <c r="C292" i="1" s="1"/>
  <c r="H292" i="1" s="1"/>
  <c r="B579" i="1"/>
  <c r="D579" i="1" s="1"/>
  <c r="F579" i="1"/>
  <c r="B582" i="3"/>
  <c r="A583" i="3" s="1"/>
  <c r="A580" i="1"/>
  <c r="E580" i="1" l="1"/>
  <c r="H580" i="1"/>
  <c r="E292" i="1"/>
  <c r="G292" i="1" s="1"/>
  <c r="I292" i="1" s="1"/>
  <c r="B580" i="1"/>
  <c r="D580" i="1" s="1"/>
  <c r="F580" i="1"/>
  <c r="B583" i="3"/>
  <c r="A584" i="3" s="1"/>
  <c r="A581" i="1"/>
  <c r="E581" i="1" l="1"/>
  <c r="H581" i="1"/>
  <c r="J292" i="1"/>
  <c r="K292" i="1" s="1"/>
  <c r="C293" i="1" s="1"/>
  <c r="H293" i="1" s="1"/>
  <c r="B581" i="1"/>
  <c r="D581" i="1" s="1"/>
  <c r="F581" i="1"/>
  <c r="B584" i="3"/>
  <c r="A585" i="3" s="1"/>
  <c r="A582" i="1"/>
  <c r="E582" i="1" l="1"/>
  <c r="H582" i="1"/>
  <c r="E293" i="1"/>
  <c r="G293" i="1" s="1"/>
  <c r="I293" i="1" s="1"/>
  <c r="B582" i="1"/>
  <c r="D582" i="1" s="1"/>
  <c r="F582" i="1"/>
  <c r="B585" i="3"/>
  <c r="A586" i="3" s="1"/>
  <c r="A583" i="1"/>
  <c r="E583" i="1" l="1"/>
  <c r="H583" i="1"/>
  <c r="J293" i="1"/>
  <c r="K293" i="1" s="1"/>
  <c r="C294" i="1" s="1"/>
  <c r="H294" i="1" s="1"/>
  <c r="B583" i="1"/>
  <c r="D583" i="1" s="1"/>
  <c r="F583" i="1"/>
  <c r="B586" i="3"/>
  <c r="A587" i="3" s="1"/>
  <c r="A584" i="1"/>
  <c r="E584" i="1" l="1"/>
  <c r="H584" i="1"/>
  <c r="E294" i="1"/>
  <c r="G294" i="1" s="1"/>
  <c r="I294" i="1" s="1"/>
  <c r="B584" i="1"/>
  <c r="D584" i="1" s="1"/>
  <c r="F584" i="1"/>
  <c r="B587" i="3"/>
  <c r="A588" i="3" s="1"/>
  <c r="A585" i="1"/>
  <c r="E585" i="1" l="1"/>
  <c r="H585" i="1"/>
  <c r="J294" i="1"/>
  <c r="K294" i="1" s="1"/>
  <c r="C295" i="1" s="1"/>
  <c r="H295" i="1" s="1"/>
  <c r="B585" i="1"/>
  <c r="D585" i="1" s="1"/>
  <c r="F585" i="1"/>
  <c r="B588" i="3"/>
  <c r="A589" i="3" s="1"/>
  <c r="A586" i="1"/>
  <c r="E586" i="1" l="1"/>
  <c r="H586" i="1"/>
  <c r="E295" i="1"/>
  <c r="G295" i="1" s="1"/>
  <c r="I295" i="1" s="1"/>
  <c r="B586" i="1"/>
  <c r="D586" i="1" s="1"/>
  <c r="F586" i="1"/>
  <c r="B589" i="3"/>
  <c r="A590" i="3" s="1"/>
  <c r="A587" i="1"/>
  <c r="E587" i="1" l="1"/>
  <c r="H587" i="1"/>
  <c r="J295" i="1"/>
  <c r="K295" i="1" s="1"/>
  <c r="C296" i="1" s="1"/>
  <c r="H296" i="1" s="1"/>
  <c r="B587" i="1"/>
  <c r="D587" i="1" s="1"/>
  <c r="F587" i="1"/>
  <c r="B590" i="3"/>
  <c r="A591" i="3" s="1"/>
  <c r="A588" i="1"/>
  <c r="E588" i="1" l="1"/>
  <c r="H588" i="1"/>
  <c r="E296" i="1"/>
  <c r="G296" i="1" s="1"/>
  <c r="B588" i="1"/>
  <c r="D588" i="1" s="1"/>
  <c r="F588" i="1"/>
  <c r="B591" i="3"/>
  <c r="A592" i="3" s="1"/>
  <c r="A589" i="1"/>
  <c r="E589" i="1" l="1"/>
  <c r="H589" i="1"/>
  <c r="I296" i="1"/>
  <c r="J296" i="1" s="1"/>
  <c r="K296" i="1" s="1"/>
  <c r="C297" i="1" s="1"/>
  <c r="H297" i="1" s="1"/>
  <c r="B589" i="1"/>
  <c r="D589" i="1" s="1"/>
  <c r="F589" i="1"/>
  <c r="B592" i="3"/>
  <c r="A593" i="3" s="1"/>
  <c r="A590" i="1"/>
  <c r="E590" i="1" l="1"/>
  <c r="H590" i="1"/>
  <c r="E297" i="1"/>
  <c r="G297" i="1" s="1"/>
  <c r="I297" i="1" s="1"/>
  <c r="B590" i="1"/>
  <c r="D590" i="1" s="1"/>
  <c r="F590" i="1"/>
  <c r="B593" i="3"/>
  <c r="A594" i="3" s="1"/>
  <c r="A591" i="1"/>
  <c r="E591" i="1" l="1"/>
  <c r="H591" i="1"/>
  <c r="J297" i="1"/>
  <c r="K297" i="1" s="1"/>
  <c r="C298" i="1" s="1"/>
  <c r="H298" i="1" s="1"/>
  <c r="B591" i="1"/>
  <c r="D591" i="1" s="1"/>
  <c r="F591" i="1"/>
  <c r="B594" i="3"/>
  <c r="A595" i="3" s="1"/>
  <c r="A592" i="1"/>
  <c r="E592" i="1" l="1"/>
  <c r="H592" i="1"/>
  <c r="E298" i="1"/>
  <c r="G298" i="1" s="1"/>
  <c r="I298" i="1" s="1"/>
  <c r="B592" i="1"/>
  <c r="D592" i="1" s="1"/>
  <c r="F592" i="1"/>
  <c r="B595" i="3"/>
  <c r="A596" i="3" s="1"/>
  <c r="A593" i="1"/>
  <c r="E593" i="1" l="1"/>
  <c r="H593" i="1"/>
  <c r="J298" i="1"/>
  <c r="K298" i="1" s="1"/>
  <c r="C299" i="1" s="1"/>
  <c r="H299" i="1" s="1"/>
  <c r="B593" i="1"/>
  <c r="D593" i="1" s="1"/>
  <c r="F593" i="1"/>
  <c r="B596" i="3"/>
  <c r="A597" i="3" s="1"/>
  <c r="A594" i="1"/>
  <c r="E594" i="1" l="1"/>
  <c r="H594" i="1"/>
  <c r="E299" i="1"/>
  <c r="G299" i="1" s="1"/>
  <c r="I299" i="1" s="1"/>
  <c r="B594" i="1"/>
  <c r="D594" i="1" s="1"/>
  <c r="F594" i="1"/>
  <c r="B597" i="3"/>
  <c r="A598" i="3" s="1"/>
  <c r="A595" i="1"/>
  <c r="E595" i="1" l="1"/>
  <c r="H595" i="1"/>
  <c r="J299" i="1"/>
  <c r="K299" i="1" s="1"/>
  <c r="C300" i="1" s="1"/>
  <c r="H300" i="1" s="1"/>
  <c r="B595" i="1"/>
  <c r="D595" i="1" s="1"/>
  <c r="F595" i="1"/>
  <c r="B598" i="3"/>
  <c r="A599" i="3" s="1"/>
  <c r="A596" i="1"/>
  <c r="E596" i="1" l="1"/>
  <c r="H596" i="1"/>
  <c r="E300" i="1"/>
  <c r="G300" i="1" s="1"/>
  <c r="I300" i="1" s="1"/>
  <c r="B596" i="1"/>
  <c r="D596" i="1" s="1"/>
  <c r="F596" i="1"/>
  <c r="B599" i="3"/>
  <c r="A600" i="3" s="1"/>
  <c r="A597" i="1"/>
  <c r="E597" i="1" l="1"/>
  <c r="H597" i="1"/>
  <c r="J300" i="1"/>
  <c r="K300" i="1" s="1"/>
  <c r="C301" i="1" s="1"/>
  <c r="H301" i="1" s="1"/>
  <c r="B597" i="1"/>
  <c r="D597" i="1" s="1"/>
  <c r="F597" i="1"/>
  <c r="B600" i="3"/>
  <c r="A601" i="3" s="1"/>
  <c r="A598" i="1"/>
  <c r="E598" i="1" l="1"/>
  <c r="H598" i="1"/>
  <c r="E301" i="1"/>
  <c r="G301" i="1" s="1"/>
  <c r="I301" i="1" s="1"/>
  <c r="B598" i="1"/>
  <c r="D598" i="1" s="1"/>
  <c r="F598" i="1"/>
  <c r="B601" i="3"/>
  <c r="A602" i="3" s="1"/>
  <c r="A599" i="1"/>
  <c r="E599" i="1" l="1"/>
  <c r="H599" i="1"/>
  <c r="J301" i="1"/>
  <c r="K301" i="1" s="1"/>
  <c r="C302" i="1" s="1"/>
  <c r="H302" i="1" s="1"/>
  <c r="B599" i="1"/>
  <c r="D599" i="1" s="1"/>
  <c r="F599" i="1"/>
  <c r="B602" i="3"/>
  <c r="A603" i="3" s="1"/>
  <c r="A600" i="1"/>
  <c r="E600" i="1" l="1"/>
  <c r="H600" i="1"/>
  <c r="E302" i="1"/>
  <c r="G302" i="1" s="1"/>
  <c r="I302" i="1" s="1"/>
  <c r="B600" i="1"/>
  <c r="D600" i="1" s="1"/>
  <c r="F600" i="1"/>
  <c r="B603" i="3"/>
  <c r="A604" i="3" s="1"/>
  <c r="A601" i="1"/>
  <c r="E601" i="1" l="1"/>
  <c r="H601" i="1"/>
  <c r="J302" i="1"/>
  <c r="K302" i="1" s="1"/>
  <c r="C303" i="1" s="1"/>
  <c r="H303" i="1" s="1"/>
  <c r="B601" i="1"/>
  <c r="D601" i="1" s="1"/>
  <c r="F601" i="1"/>
  <c r="B604" i="3"/>
  <c r="A605" i="3" s="1"/>
  <c r="A602" i="1"/>
  <c r="E602" i="1" l="1"/>
  <c r="H602" i="1"/>
  <c r="E303" i="1"/>
  <c r="G303" i="1" s="1"/>
  <c r="B602" i="1"/>
  <c r="D602" i="1" s="1"/>
  <c r="F602" i="1"/>
  <c r="B605" i="3"/>
  <c r="A606" i="3" s="1"/>
  <c r="A603" i="1"/>
  <c r="E603" i="1" l="1"/>
  <c r="H603" i="1"/>
  <c r="I303" i="1"/>
  <c r="J303" i="1" s="1"/>
  <c r="K303" i="1" s="1"/>
  <c r="C304" i="1" s="1"/>
  <c r="H304" i="1" s="1"/>
  <c r="B603" i="1"/>
  <c r="D603" i="1" s="1"/>
  <c r="F603" i="1"/>
  <c r="B606" i="3"/>
  <c r="A607" i="3" s="1"/>
  <c r="A604" i="1"/>
  <c r="E604" i="1" l="1"/>
  <c r="H604" i="1"/>
  <c r="E304" i="1"/>
  <c r="G304" i="1" s="1"/>
  <c r="I304" i="1" s="1"/>
  <c r="B604" i="1"/>
  <c r="D604" i="1" s="1"/>
  <c r="F604" i="1"/>
  <c r="B607" i="3"/>
  <c r="A608" i="3" s="1"/>
  <c r="A605" i="1"/>
  <c r="E605" i="1" l="1"/>
  <c r="H605" i="1"/>
  <c r="J304" i="1"/>
  <c r="K304" i="1" s="1"/>
  <c r="C305" i="1" s="1"/>
  <c r="H305" i="1" s="1"/>
  <c r="B605" i="1"/>
  <c r="D605" i="1" s="1"/>
  <c r="F605" i="1"/>
  <c r="B608" i="3"/>
  <c r="A609" i="3" s="1"/>
  <c r="A606" i="1"/>
  <c r="E606" i="1" l="1"/>
  <c r="H606" i="1"/>
  <c r="E305" i="1"/>
  <c r="G305" i="1" s="1"/>
  <c r="B606" i="1"/>
  <c r="D606" i="1" s="1"/>
  <c r="F606" i="1"/>
  <c r="B609" i="3"/>
  <c r="A610" i="3" s="1"/>
  <c r="A607" i="1"/>
  <c r="E607" i="1" l="1"/>
  <c r="H607" i="1"/>
  <c r="I305" i="1"/>
  <c r="J305" i="1" s="1"/>
  <c r="K305" i="1" s="1"/>
  <c r="C306" i="1" s="1"/>
  <c r="H306" i="1" s="1"/>
  <c r="B607" i="1"/>
  <c r="D607" i="1" s="1"/>
  <c r="F607" i="1"/>
  <c r="B610" i="3"/>
  <c r="A611" i="3" s="1"/>
  <c r="A608" i="1"/>
  <c r="E608" i="1" l="1"/>
  <c r="H608" i="1"/>
  <c r="E306" i="1"/>
  <c r="G306" i="1" s="1"/>
  <c r="B608" i="1"/>
  <c r="D608" i="1" s="1"/>
  <c r="F608" i="1"/>
  <c r="B611" i="3"/>
  <c r="A612" i="3" s="1"/>
  <c r="A609" i="1"/>
  <c r="E609" i="1" l="1"/>
  <c r="H609" i="1"/>
  <c r="I306" i="1"/>
  <c r="J306" i="1" s="1"/>
  <c r="K306" i="1" s="1"/>
  <c r="C307" i="1" s="1"/>
  <c r="H307" i="1" s="1"/>
  <c r="B609" i="1"/>
  <c r="D609" i="1" s="1"/>
  <c r="F609" i="1"/>
  <c r="B612" i="3"/>
  <c r="A613" i="3" s="1"/>
  <c r="A610" i="1"/>
  <c r="E610" i="1" l="1"/>
  <c r="H610" i="1"/>
  <c r="E307" i="1"/>
  <c r="G307" i="1" s="1"/>
  <c r="I307" i="1" s="1"/>
  <c r="B610" i="1"/>
  <c r="D610" i="1" s="1"/>
  <c r="F610" i="1"/>
  <c r="B613" i="3"/>
  <c r="A614" i="3" s="1"/>
  <c r="A611" i="1"/>
  <c r="E611" i="1" l="1"/>
  <c r="H611" i="1"/>
  <c r="J307" i="1"/>
  <c r="K307" i="1" s="1"/>
  <c r="C308" i="1" s="1"/>
  <c r="H308" i="1" s="1"/>
  <c r="B611" i="1"/>
  <c r="D611" i="1" s="1"/>
  <c r="F611" i="1"/>
  <c r="B614" i="3"/>
  <c r="A615" i="3" s="1"/>
  <c r="A612" i="1"/>
  <c r="E612" i="1" l="1"/>
  <c r="H612" i="1"/>
  <c r="E308" i="1"/>
  <c r="G308" i="1" s="1"/>
  <c r="B612" i="1"/>
  <c r="D612" i="1" s="1"/>
  <c r="F612" i="1"/>
  <c r="B615" i="3"/>
  <c r="A616" i="3" s="1"/>
  <c r="A613" i="1"/>
  <c r="E613" i="1" l="1"/>
  <c r="H613" i="1"/>
  <c r="I308" i="1"/>
  <c r="J308" i="1" s="1"/>
  <c r="K308" i="1" s="1"/>
  <c r="C309" i="1" s="1"/>
  <c r="H309" i="1" s="1"/>
  <c r="B613" i="1"/>
  <c r="D613" i="1" s="1"/>
  <c r="F613" i="1"/>
  <c r="B616" i="3"/>
  <c r="A617" i="3" s="1"/>
  <c r="A614" i="1"/>
  <c r="E614" i="1" l="1"/>
  <c r="H614" i="1"/>
  <c r="E309" i="1"/>
  <c r="G309" i="1" s="1"/>
  <c r="B614" i="1"/>
  <c r="D614" i="1" s="1"/>
  <c r="F614" i="1"/>
  <c r="B617" i="3"/>
  <c r="A618" i="3" s="1"/>
  <c r="A615" i="1"/>
  <c r="E615" i="1" l="1"/>
  <c r="H615" i="1"/>
  <c r="I309" i="1"/>
  <c r="J309" i="1" s="1"/>
  <c r="K309" i="1" s="1"/>
  <c r="C310" i="1" s="1"/>
  <c r="H310" i="1" s="1"/>
  <c r="B615" i="1"/>
  <c r="D615" i="1" s="1"/>
  <c r="F615" i="1"/>
  <c r="B618" i="3"/>
  <c r="A619" i="3" s="1"/>
  <c r="A616" i="1"/>
  <c r="E616" i="1" l="1"/>
  <c r="H616" i="1"/>
  <c r="E310" i="1"/>
  <c r="G310" i="1" s="1"/>
  <c r="I310" i="1" s="1"/>
  <c r="B616" i="1"/>
  <c r="D616" i="1" s="1"/>
  <c r="F616" i="1"/>
  <c r="B619" i="3"/>
  <c r="A620" i="3" s="1"/>
  <c r="A617" i="1"/>
  <c r="E617" i="1" l="1"/>
  <c r="H617" i="1"/>
  <c r="J310" i="1"/>
  <c r="K310" i="1" s="1"/>
  <c r="C311" i="1" s="1"/>
  <c r="H311" i="1" s="1"/>
  <c r="B617" i="1"/>
  <c r="D617" i="1" s="1"/>
  <c r="F617" i="1"/>
  <c r="B620" i="3"/>
  <c r="A621" i="3" s="1"/>
  <c r="A618" i="1"/>
  <c r="E618" i="1" l="1"/>
  <c r="H618" i="1"/>
  <c r="E311" i="1"/>
  <c r="G311" i="1" s="1"/>
  <c r="B618" i="1"/>
  <c r="D618" i="1" s="1"/>
  <c r="F618" i="1"/>
  <c r="B621" i="3"/>
  <c r="A622" i="3" s="1"/>
  <c r="A619" i="1"/>
  <c r="E619" i="1" l="1"/>
  <c r="H619" i="1"/>
  <c r="I311" i="1"/>
  <c r="J311" i="1" s="1"/>
  <c r="K311" i="1" s="1"/>
  <c r="C312" i="1" s="1"/>
  <c r="H312" i="1" s="1"/>
  <c r="B619" i="1"/>
  <c r="D619" i="1" s="1"/>
  <c r="F619" i="1"/>
  <c r="B622" i="3"/>
  <c r="A623" i="3" s="1"/>
  <c r="A620" i="1"/>
  <c r="E620" i="1" l="1"/>
  <c r="H620" i="1"/>
  <c r="E312" i="1"/>
  <c r="G312" i="1" s="1"/>
  <c r="I312" i="1" s="1"/>
  <c r="B620" i="1"/>
  <c r="D620" i="1" s="1"/>
  <c r="F620" i="1"/>
  <c r="B623" i="3"/>
  <c r="A624" i="3" s="1"/>
  <c r="A621" i="1"/>
  <c r="E621" i="1" l="1"/>
  <c r="H621" i="1"/>
  <c r="J312" i="1"/>
  <c r="K312" i="1" s="1"/>
  <c r="C313" i="1" s="1"/>
  <c r="H313" i="1" s="1"/>
  <c r="B621" i="1"/>
  <c r="D621" i="1" s="1"/>
  <c r="F621" i="1"/>
  <c r="B624" i="3"/>
  <c r="A625" i="3" s="1"/>
  <c r="A622" i="1"/>
  <c r="E622" i="1" l="1"/>
  <c r="H622" i="1"/>
  <c r="E313" i="1"/>
  <c r="G313" i="1" s="1"/>
  <c r="B622" i="1"/>
  <c r="D622" i="1" s="1"/>
  <c r="F622" i="1"/>
  <c r="B625" i="3"/>
  <c r="A626" i="3" s="1"/>
  <c r="A623" i="1"/>
  <c r="E623" i="1" l="1"/>
  <c r="H623" i="1"/>
  <c r="I313" i="1"/>
  <c r="J313" i="1" s="1"/>
  <c r="K313" i="1" s="1"/>
  <c r="C314" i="1" s="1"/>
  <c r="H314" i="1" s="1"/>
  <c r="B623" i="1"/>
  <c r="D623" i="1" s="1"/>
  <c r="F623" i="1"/>
  <c r="B626" i="3"/>
  <c r="A627" i="3" s="1"/>
  <c r="A624" i="1"/>
  <c r="E624" i="1" l="1"/>
  <c r="H624" i="1"/>
  <c r="E314" i="1"/>
  <c r="G314" i="1" s="1"/>
  <c r="I314" i="1" s="1"/>
  <c r="B624" i="1"/>
  <c r="D624" i="1" s="1"/>
  <c r="F624" i="1"/>
  <c r="B627" i="3"/>
  <c r="A628" i="3" s="1"/>
  <c r="A625" i="1"/>
  <c r="E625" i="1" l="1"/>
  <c r="H625" i="1"/>
  <c r="J314" i="1"/>
  <c r="K314" i="1" s="1"/>
  <c r="C315" i="1" s="1"/>
  <c r="H315" i="1" s="1"/>
  <c r="B625" i="1"/>
  <c r="D625" i="1" s="1"/>
  <c r="F625" i="1"/>
  <c r="B628" i="3"/>
  <c r="A629" i="3" s="1"/>
  <c r="A626" i="1"/>
  <c r="E626" i="1" l="1"/>
  <c r="H626" i="1"/>
  <c r="E315" i="1"/>
  <c r="G315" i="1" s="1"/>
  <c r="B626" i="1"/>
  <c r="D626" i="1" s="1"/>
  <c r="F626" i="1"/>
  <c r="B629" i="3"/>
  <c r="A630" i="3" s="1"/>
  <c r="A627" i="1"/>
  <c r="E627" i="1" l="1"/>
  <c r="H627" i="1"/>
  <c r="I315" i="1"/>
  <c r="J315" i="1" s="1"/>
  <c r="K315" i="1" s="1"/>
  <c r="C316" i="1" s="1"/>
  <c r="H316" i="1" s="1"/>
  <c r="B627" i="1"/>
  <c r="D627" i="1" s="1"/>
  <c r="F627" i="1"/>
  <c r="B630" i="3"/>
  <c r="A631" i="3" s="1"/>
  <c r="A628" i="1"/>
  <c r="E628" i="1" l="1"/>
  <c r="H628" i="1"/>
  <c r="E316" i="1"/>
  <c r="G316" i="1" s="1"/>
  <c r="B628" i="1"/>
  <c r="D628" i="1" s="1"/>
  <c r="F628" i="1"/>
  <c r="B631" i="3"/>
  <c r="A632" i="3" s="1"/>
  <c r="A629" i="1"/>
  <c r="E629" i="1" l="1"/>
  <c r="H629" i="1"/>
  <c r="I316" i="1"/>
  <c r="J316" i="1" s="1"/>
  <c r="K316" i="1" s="1"/>
  <c r="C317" i="1" s="1"/>
  <c r="H317" i="1" s="1"/>
  <c r="B629" i="1"/>
  <c r="D629" i="1" s="1"/>
  <c r="F629" i="1"/>
  <c r="B632" i="3"/>
  <c r="A633" i="3" s="1"/>
  <c r="A630" i="1"/>
  <c r="E630" i="1" l="1"/>
  <c r="H630" i="1"/>
  <c r="E317" i="1"/>
  <c r="G317" i="1" s="1"/>
  <c r="I317" i="1" s="1"/>
  <c r="B630" i="1"/>
  <c r="D630" i="1" s="1"/>
  <c r="F630" i="1"/>
  <c r="B633" i="3"/>
  <c r="A634" i="3" s="1"/>
  <c r="A631" i="1"/>
  <c r="E631" i="1" l="1"/>
  <c r="H631" i="1"/>
  <c r="J317" i="1"/>
  <c r="K317" i="1" s="1"/>
  <c r="C318" i="1" s="1"/>
  <c r="H318" i="1" s="1"/>
  <c r="B631" i="1"/>
  <c r="D631" i="1" s="1"/>
  <c r="F631" i="1"/>
  <c r="B634" i="3"/>
  <c r="A635" i="3" s="1"/>
  <c r="A632" i="1"/>
  <c r="E632" i="1" l="1"/>
  <c r="H632" i="1"/>
  <c r="E318" i="1"/>
  <c r="G318" i="1" s="1"/>
  <c r="I318" i="1" s="1"/>
  <c r="B632" i="1"/>
  <c r="D632" i="1" s="1"/>
  <c r="F632" i="1"/>
  <c r="B635" i="3"/>
  <c r="A636" i="3" s="1"/>
  <c r="A633" i="1"/>
  <c r="E633" i="1" l="1"/>
  <c r="H633" i="1"/>
  <c r="J318" i="1"/>
  <c r="K318" i="1" s="1"/>
  <c r="C319" i="1" s="1"/>
  <c r="H319" i="1" s="1"/>
  <c r="B633" i="1"/>
  <c r="D633" i="1" s="1"/>
  <c r="F633" i="1"/>
  <c r="B636" i="3"/>
  <c r="A637" i="3" s="1"/>
  <c r="A634" i="1"/>
  <c r="E634" i="1" l="1"/>
  <c r="H634" i="1"/>
  <c r="E319" i="1"/>
  <c r="G319" i="1" s="1"/>
  <c r="I319" i="1" s="1"/>
  <c r="B634" i="1"/>
  <c r="D634" i="1" s="1"/>
  <c r="F634" i="1"/>
  <c r="B637" i="3"/>
  <c r="A638" i="3" s="1"/>
  <c r="A635" i="1"/>
  <c r="E635" i="1" l="1"/>
  <c r="H635" i="1"/>
  <c r="J319" i="1"/>
  <c r="K319" i="1" s="1"/>
  <c r="C320" i="1" s="1"/>
  <c r="H320" i="1" s="1"/>
  <c r="B635" i="1"/>
  <c r="D635" i="1" s="1"/>
  <c r="F635" i="1"/>
  <c r="B638" i="3"/>
  <c r="A639" i="3" s="1"/>
  <c r="A636" i="1"/>
  <c r="E636" i="1" l="1"/>
  <c r="H636" i="1"/>
  <c r="E320" i="1"/>
  <c r="G320" i="1" s="1"/>
  <c r="B636" i="1"/>
  <c r="D636" i="1" s="1"/>
  <c r="F636" i="1"/>
  <c r="B639" i="3"/>
  <c r="A640" i="3" s="1"/>
  <c r="A637" i="1"/>
  <c r="E637" i="1" l="1"/>
  <c r="H637" i="1"/>
  <c r="I320" i="1"/>
  <c r="J320" i="1" s="1"/>
  <c r="K320" i="1" s="1"/>
  <c r="C321" i="1" s="1"/>
  <c r="H321" i="1" s="1"/>
  <c r="B637" i="1"/>
  <c r="D637" i="1" s="1"/>
  <c r="F637" i="1"/>
  <c r="B640" i="3"/>
  <c r="A641" i="3" s="1"/>
  <c r="A638" i="1"/>
  <c r="E638" i="1" l="1"/>
  <c r="H638" i="1"/>
  <c r="E321" i="1"/>
  <c r="G321" i="1" s="1"/>
  <c r="I321" i="1" s="1"/>
  <c r="B638" i="1"/>
  <c r="D638" i="1" s="1"/>
  <c r="F638" i="1"/>
  <c r="B641" i="3"/>
  <c r="A642" i="3" s="1"/>
  <c r="A639" i="1"/>
  <c r="E639" i="1" l="1"/>
  <c r="H639" i="1"/>
  <c r="J321" i="1"/>
  <c r="K321" i="1" s="1"/>
  <c r="C322" i="1" s="1"/>
  <c r="H322" i="1" s="1"/>
  <c r="B639" i="1"/>
  <c r="D639" i="1" s="1"/>
  <c r="F639" i="1"/>
  <c r="B642" i="3"/>
  <c r="A643" i="3" s="1"/>
  <c r="A640" i="1"/>
  <c r="E640" i="1" l="1"/>
  <c r="H640" i="1"/>
  <c r="E322" i="1"/>
  <c r="G322" i="1" s="1"/>
  <c r="B640" i="1"/>
  <c r="D640" i="1" s="1"/>
  <c r="F640" i="1"/>
  <c r="B643" i="3"/>
  <c r="A644" i="3" s="1"/>
  <c r="A641" i="1"/>
  <c r="E641" i="1" l="1"/>
  <c r="H641" i="1"/>
  <c r="I322" i="1"/>
  <c r="J322" i="1" s="1"/>
  <c r="K322" i="1" s="1"/>
  <c r="C323" i="1" s="1"/>
  <c r="H323" i="1" s="1"/>
  <c r="B641" i="1"/>
  <c r="D641" i="1" s="1"/>
  <c r="F641" i="1"/>
  <c r="B644" i="3"/>
  <c r="A645" i="3" s="1"/>
  <c r="A642" i="1"/>
  <c r="E642" i="1" l="1"/>
  <c r="H642" i="1"/>
  <c r="E323" i="1"/>
  <c r="G323" i="1" s="1"/>
  <c r="I323" i="1" s="1"/>
  <c r="B642" i="1"/>
  <c r="D642" i="1" s="1"/>
  <c r="F642" i="1"/>
  <c r="B645" i="3"/>
  <c r="A646" i="3" s="1"/>
  <c r="A643" i="1"/>
  <c r="E643" i="1" l="1"/>
  <c r="H643" i="1"/>
  <c r="J323" i="1"/>
  <c r="K323" i="1" s="1"/>
  <c r="C324" i="1" s="1"/>
  <c r="H324" i="1" s="1"/>
  <c r="B643" i="1"/>
  <c r="D643" i="1" s="1"/>
  <c r="F643" i="1"/>
  <c r="B646" i="3"/>
  <c r="A647" i="3" s="1"/>
  <c r="A644" i="1"/>
  <c r="E644" i="1" l="1"/>
  <c r="H644" i="1"/>
  <c r="E324" i="1"/>
  <c r="G324" i="1" s="1"/>
  <c r="I324" i="1" s="1"/>
  <c r="B644" i="1"/>
  <c r="D644" i="1" s="1"/>
  <c r="F644" i="1"/>
  <c r="B647" i="3"/>
  <c r="A648" i="3" s="1"/>
  <c r="A645" i="1"/>
  <c r="E645" i="1" l="1"/>
  <c r="H645" i="1"/>
  <c r="J324" i="1"/>
  <c r="K324" i="1" s="1"/>
  <c r="C325" i="1" s="1"/>
  <c r="H325" i="1" s="1"/>
  <c r="B645" i="1"/>
  <c r="D645" i="1" s="1"/>
  <c r="F645" i="1"/>
  <c r="B648" i="3"/>
  <c r="A649" i="3" s="1"/>
  <c r="A646" i="1"/>
  <c r="E646" i="1" l="1"/>
  <c r="H646" i="1"/>
  <c r="E325" i="1"/>
  <c r="G325" i="1" s="1"/>
  <c r="I325" i="1" s="1"/>
  <c r="B646" i="1"/>
  <c r="D646" i="1" s="1"/>
  <c r="F646" i="1"/>
  <c r="B649" i="3"/>
  <c r="A650" i="3" s="1"/>
  <c r="A647" i="1"/>
  <c r="E647" i="1" l="1"/>
  <c r="H647" i="1"/>
  <c r="J325" i="1"/>
  <c r="K325" i="1" s="1"/>
  <c r="C326" i="1" s="1"/>
  <c r="H326" i="1" s="1"/>
  <c r="B647" i="1"/>
  <c r="D647" i="1" s="1"/>
  <c r="F647" i="1"/>
  <c r="B650" i="3"/>
  <c r="A651" i="3" s="1"/>
  <c r="A648" i="1"/>
  <c r="E648" i="1" l="1"/>
  <c r="H648" i="1"/>
  <c r="E326" i="1"/>
  <c r="G326" i="1" s="1"/>
  <c r="I326" i="1" s="1"/>
  <c r="B648" i="1"/>
  <c r="D648" i="1" s="1"/>
  <c r="F648" i="1"/>
  <c r="B651" i="3"/>
  <c r="A652" i="3" s="1"/>
  <c r="A649" i="1"/>
  <c r="E649" i="1" l="1"/>
  <c r="H649" i="1"/>
  <c r="J326" i="1"/>
  <c r="K326" i="1" s="1"/>
  <c r="C327" i="1" s="1"/>
  <c r="H327" i="1" s="1"/>
  <c r="B649" i="1"/>
  <c r="D649" i="1" s="1"/>
  <c r="F649" i="1"/>
  <c r="B652" i="3"/>
  <c r="A653" i="3" s="1"/>
  <c r="A650" i="1"/>
  <c r="E650" i="1" l="1"/>
  <c r="H650" i="1"/>
  <c r="E327" i="1"/>
  <c r="G327" i="1" s="1"/>
  <c r="I327" i="1" s="1"/>
  <c r="B650" i="1"/>
  <c r="D650" i="1" s="1"/>
  <c r="F650" i="1"/>
  <c r="B653" i="3"/>
  <c r="A654" i="3" s="1"/>
  <c r="A651" i="1"/>
  <c r="E651" i="1" l="1"/>
  <c r="H651" i="1"/>
  <c r="J327" i="1"/>
  <c r="K327" i="1" s="1"/>
  <c r="C328" i="1" s="1"/>
  <c r="H328" i="1" s="1"/>
  <c r="B651" i="1"/>
  <c r="D651" i="1" s="1"/>
  <c r="F651" i="1"/>
  <c r="B654" i="3"/>
  <c r="A655" i="3" s="1"/>
  <c r="A652" i="1"/>
  <c r="E652" i="1" l="1"/>
  <c r="H652" i="1"/>
  <c r="E328" i="1"/>
  <c r="G328" i="1" s="1"/>
  <c r="I328" i="1" s="1"/>
  <c r="B652" i="1"/>
  <c r="D652" i="1" s="1"/>
  <c r="F652" i="1"/>
  <c r="B655" i="3"/>
  <c r="A656" i="3" s="1"/>
  <c r="A653" i="1"/>
  <c r="E653" i="1" l="1"/>
  <c r="H653" i="1"/>
  <c r="J328" i="1"/>
  <c r="K328" i="1" s="1"/>
  <c r="C329" i="1" s="1"/>
  <c r="H329" i="1" s="1"/>
  <c r="B653" i="1"/>
  <c r="D653" i="1" s="1"/>
  <c r="F653" i="1"/>
  <c r="B656" i="3"/>
  <c r="A657" i="3" s="1"/>
  <c r="A654" i="1"/>
  <c r="E654" i="1" l="1"/>
  <c r="H654" i="1"/>
  <c r="E329" i="1"/>
  <c r="G329" i="1" s="1"/>
  <c r="B654" i="1"/>
  <c r="D654" i="1" s="1"/>
  <c r="F654" i="1"/>
  <c r="B657" i="3"/>
  <c r="A658" i="3" s="1"/>
  <c r="A655" i="1"/>
  <c r="E655" i="1" l="1"/>
  <c r="H655" i="1"/>
  <c r="I329" i="1"/>
  <c r="J329" i="1"/>
  <c r="K329" i="1" s="1"/>
  <c r="C330" i="1" s="1"/>
  <c r="H330" i="1" s="1"/>
  <c r="B655" i="1"/>
  <c r="D655" i="1" s="1"/>
  <c r="F655" i="1"/>
  <c r="B658" i="3"/>
  <c r="A659" i="3" s="1"/>
  <c r="A656" i="1"/>
  <c r="E656" i="1" l="1"/>
  <c r="H656" i="1"/>
  <c r="E330" i="1"/>
  <c r="G330" i="1" s="1"/>
  <c r="I330" i="1" s="1"/>
  <c r="B656" i="1"/>
  <c r="D656" i="1" s="1"/>
  <c r="F656" i="1"/>
  <c r="B659" i="3"/>
  <c r="A660" i="3" s="1"/>
  <c r="A657" i="1"/>
  <c r="E657" i="1" l="1"/>
  <c r="H657" i="1"/>
  <c r="J330" i="1"/>
  <c r="K330" i="1" s="1"/>
  <c r="C331" i="1" s="1"/>
  <c r="H331" i="1" s="1"/>
  <c r="B657" i="1"/>
  <c r="D657" i="1" s="1"/>
  <c r="F657" i="1"/>
  <c r="B660" i="3"/>
  <c r="A661" i="3" s="1"/>
  <c r="A658" i="1"/>
  <c r="E658" i="1" l="1"/>
  <c r="H658" i="1"/>
  <c r="E331" i="1"/>
  <c r="G331" i="1" s="1"/>
  <c r="I331" i="1" s="1"/>
  <c r="B658" i="1"/>
  <c r="D658" i="1" s="1"/>
  <c r="F658" i="1"/>
  <c r="B661" i="3"/>
  <c r="A662" i="3" s="1"/>
  <c r="A659" i="1"/>
  <c r="E659" i="1" l="1"/>
  <c r="H659" i="1"/>
  <c r="J331" i="1"/>
  <c r="K331" i="1" s="1"/>
  <c r="C332" i="1" s="1"/>
  <c r="H332" i="1" s="1"/>
  <c r="B659" i="1"/>
  <c r="D659" i="1" s="1"/>
  <c r="F659" i="1"/>
  <c r="B662" i="3"/>
  <c r="A663" i="3" s="1"/>
  <c r="A660" i="1"/>
  <c r="E660" i="1" l="1"/>
  <c r="H660" i="1"/>
  <c r="E332" i="1"/>
  <c r="G332" i="1" s="1"/>
  <c r="B660" i="1"/>
  <c r="D660" i="1" s="1"/>
  <c r="F660" i="1"/>
  <c r="B663" i="3"/>
  <c r="A664" i="3" s="1"/>
  <c r="A661" i="1"/>
  <c r="E661" i="1" l="1"/>
  <c r="H661" i="1"/>
  <c r="I332" i="1"/>
  <c r="J332" i="1" s="1"/>
  <c r="K332" i="1" s="1"/>
  <c r="C333" i="1" s="1"/>
  <c r="H333" i="1" s="1"/>
  <c r="B661" i="1"/>
  <c r="D661" i="1" s="1"/>
  <c r="F661" i="1"/>
  <c r="B664" i="3"/>
  <c r="A665" i="3" s="1"/>
  <c r="A662" i="1"/>
  <c r="E662" i="1" l="1"/>
  <c r="H662" i="1"/>
  <c r="E333" i="1"/>
  <c r="G333" i="1" s="1"/>
  <c r="I333" i="1" s="1"/>
  <c r="B662" i="1"/>
  <c r="D662" i="1" s="1"/>
  <c r="F662" i="1"/>
  <c r="B665" i="3"/>
  <c r="A666" i="3" s="1"/>
  <c r="A663" i="1"/>
  <c r="E663" i="1" l="1"/>
  <c r="H663" i="1"/>
  <c r="J333" i="1"/>
  <c r="K333" i="1" s="1"/>
  <c r="C334" i="1" s="1"/>
  <c r="H334" i="1" s="1"/>
  <c r="B663" i="1"/>
  <c r="D663" i="1" s="1"/>
  <c r="F663" i="1"/>
  <c r="B666" i="3"/>
  <c r="A667" i="3" s="1"/>
  <c r="A664" i="1"/>
  <c r="E664" i="1" l="1"/>
  <c r="H664" i="1"/>
  <c r="E334" i="1"/>
  <c r="G334" i="1" s="1"/>
  <c r="I334" i="1" s="1"/>
  <c r="B664" i="1"/>
  <c r="D664" i="1" s="1"/>
  <c r="F664" i="1"/>
  <c r="B667" i="3"/>
  <c r="A668" i="3" s="1"/>
  <c r="A665" i="1"/>
  <c r="E665" i="1" l="1"/>
  <c r="H665" i="1"/>
  <c r="J334" i="1"/>
  <c r="K334" i="1" s="1"/>
  <c r="C335" i="1" s="1"/>
  <c r="H335" i="1" s="1"/>
  <c r="B665" i="1"/>
  <c r="D665" i="1" s="1"/>
  <c r="F665" i="1"/>
  <c r="B668" i="3"/>
  <c r="A669" i="3" s="1"/>
  <c r="A666" i="1"/>
  <c r="E666" i="1" l="1"/>
  <c r="H666" i="1"/>
  <c r="E335" i="1"/>
  <c r="G335" i="1" s="1"/>
  <c r="I335" i="1" s="1"/>
  <c r="B666" i="1"/>
  <c r="D666" i="1" s="1"/>
  <c r="F666" i="1"/>
  <c r="B669" i="3"/>
  <c r="A670" i="3" s="1"/>
  <c r="A667" i="1"/>
  <c r="E667" i="1" l="1"/>
  <c r="H667" i="1"/>
  <c r="J335" i="1"/>
  <c r="K335" i="1" s="1"/>
  <c r="C336" i="1" s="1"/>
  <c r="H336" i="1" s="1"/>
  <c r="B667" i="1"/>
  <c r="D667" i="1" s="1"/>
  <c r="F667" i="1"/>
  <c r="B670" i="3"/>
  <c r="A671" i="3" s="1"/>
  <c r="A668" i="1"/>
  <c r="E668" i="1" l="1"/>
  <c r="H668" i="1"/>
  <c r="E336" i="1"/>
  <c r="G336" i="1" s="1"/>
  <c r="B668" i="1"/>
  <c r="D668" i="1" s="1"/>
  <c r="F668" i="1"/>
  <c r="B671" i="3"/>
  <c r="A672" i="3" s="1"/>
  <c r="A669" i="1"/>
  <c r="E669" i="1" l="1"/>
  <c r="H669" i="1"/>
  <c r="I336" i="1"/>
  <c r="J336" i="1" s="1"/>
  <c r="K336" i="1" s="1"/>
  <c r="C337" i="1" s="1"/>
  <c r="H337" i="1" s="1"/>
  <c r="B669" i="1"/>
  <c r="D669" i="1" s="1"/>
  <c r="F669" i="1"/>
  <c r="B672" i="3"/>
  <c r="A673" i="3" s="1"/>
  <c r="A670" i="1"/>
  <c r="E670" i="1" l="1"/>
  <c r="H670" i="1"/>
  <c r="E337" i="1"/>
  <c r="G337" i="1" s="1"/>
  <c r="B670" i="1"/>
  <c r="D670" i="1" s="1"/>
  <c r="F670" i="1"/>
  <c r="B673" i="3"/>
  <c r="A674" i="3" s="1"/>
  <c r="A671" i="1"/>
  <c r="E671" i="1" l="1"/>
  <c r="H671" i="1"/>
  <c r="I337" i="1"/>
  <c r="J337" i="1" s="1"/>
  <c r="K337" i="1" s="1"/>
  <c r="C338" i="1" s="1"/>
  <c r="H338" i="1" s="1"/>
  <c r="B671" i="1"/>
  <c r="D671" i="1" s="1"/>
  <c r="F671" i="1"/>
  <c r="B674" i="3"/>
  <c r="A675" i="3" s="1"/>
  <c r="A672" i="1"/>
  <c r="E672" i="1" l="1"/>
  <c r="H672" i="1"/>
  <c r="E338" i="1"/>
  <c r="G338" i="1" s="1"/>
  <c r="I338" i="1" s="1"/>
  <c r="B672" i="1"/>
  <c r="D672" i="1" s="1"/>
  <c r="F672" i="1"/>
  <c r="B675" i="3"/>
  <c r="A676" i="3" s="1"/>
  <c r="A673" i="1"/>
  <c r="E673" i="1" l="1"/>
  <c r="H673" i="1"/>
  <c r="J338" i="1"/>
  <c r="K338" i="1" s="1"/>
  <c r="C339" i="1" s="1"/>
  <c r="H339" i="1" s="1"/>
  <c r="B673" i="1"/>
  <c r="D673" i="1" s="1"/>
  <c r="F673" i="1"/>
  <c r="B676" i="3"/>
  <c r="A677" i="3" s="1"/>
  <c r="A674" i="1"/>
  <c r="E674" i="1" l="1"/>
  <c r="H674" i="1"/>
  <c r="E339" i="1"/>
  <c r="G339" i="1" s="1"/>
  <c r="I339" i="1" s="1"/>
  <c r="B674" i="1"/>
  <c r="D674" i="1" s="1"/>
  <c r="F674" i="1"/>
  <c r="B677" i="3"/>
  <c r="A678" i="3" s="1"/>
  <c r="A675" i="1"/>
  <c r="E675" i="1" l="1"/>
  <c r="H675" i="1"/>
  <c r="J339" i="1"/>
  <c r="K339" i="1" s="1"/>
  <c r="C340" i="1" s="1"/>
  <c r="H340" i="1" s="1"/>
  <c r="B675" i="1"/>
  <c r="D675" i="1" s="1"/>
  <c r="F675" i="1"/>
  <c r="B678" i="3"/>
  <c r="A679" i="3" s="1"/>
  <c r="A676" i="1"/>
  <c r="E676" i="1" l="1"/>
  <c r="H676" i="1"/>
  <c r="E340" i="1"/>
  <c r="G340" i="1" s="1"/>
  <c r="I340" i="1" s="1"/>
  <c r="B676" i="1"/>
  <c r="D676" i="1" s="1"/>
  <c r="F676" i="1"/>
  <c r="B679" i="3"/>
  <c r="A680" i="3" s="1"/>
  <c r="A677" i="1"/>
  <c r="E677" i="1" l="1"/>
  <c r="H677" i="1"/>
  <c r="J340" i="1"/>
  <c r="K340" i="1" s="1"/>
  <c r="C341" i="1" s="1"/>
  <c r="H341" i="1" s="1"/>
  <c r="B677" i="1"/>
  <c r="D677" i="1" s="1"/>
  <c r="F677" i="1"/>
  <c r="B680" i="3"/>
  <c r="A681" i="3" s="1"/>
  <c r="A678" i="1"/>
  <c r="E678" i="1" l="1"/>
  <c r="H678" i="1"/>
  <c r="E341" i="1"/>
  <c r="G341" i="1" s="1"/>
  <c r="I341" i="1" s="1"/>
  <c r="B678" i="1"/>
  <c r="D678" i="1" s="1"/>
  <c r="F678" i="1"/>
  <c r="B681" i="3"/>
  <c r="A682" i="3" s="1"/>
  <c r="A679" i="1"/>
  <c r="E679" i="1" l="1"/>
  <c r="H679" i="1"/>
  <c r="J341" i="1"/>
  <c r="K341" i="1" s="1"/>
  <c r="C342" i="1" s="1"/>
  <c r="H342" i="1" s="1"/>
  <c r="B679" i="1"/>
  <c r="D679" i="1" s="1"/>
  <c r="F679" i="1"/>
  <c r="B682" i="3"/>
  <c r="A683" i="3" s="1"/>
  <c r="A680" i="1"/>
  <c r="E680" i="1" l="1"/>
  <c r="H680" i="1"/>
  <c r="E342" i="1"/>
  <c r="G342" i="1" s="1"/>
  <c r="I342" i="1" s="1"/>
  <c r="B680" i="1"/>
  <c r="D680" i="1" s="1"/>
  <c r="F680" i="1"/>
  <c r="B683" i="3"/>
  <c r="A684" i="3" s="1"/>
  <c r="A681" i="1"/>
  <c r="E681" i="1" l="1"/>
  <c r="H681" i="1"/>
  <c r="J342" i="1"/>
  <c r="K342" i="1" s="1"/>
  <c r="C343" i="1" s="1"/>
  <c r="H343" i="1" s="1"/>
  <c r="B681" i="1"/>
  <c r="D681" i="1" s="1"/>
  <c r="F681" i="1"/>
  <c r="B684" i="3"/>
  <c r="A685" i="3" s="1"/>
  <c r="A682" i="1"/>
  <c r="E682" i="1" l="1"/>
  <c r="H682" i="1"/>
  <c r="E343" i="1"/>
  <c r="G343" i="1" s="1"/>
  <c r="B682" i="1"/>
  <c r="D682" i="1" s="1"/>
  <c r="F682" i="1"/>
  <c r="B685" i="3"/>
  <c r="A686" i="3" s="1"/>
  <c r="A683" i="1"/>
  <c r="E683" i="1" l="1"/>
  <c r="H683" i="1"/>
  <c r="I343" i="1"/>
  <c r="J343" i="1" s="1"/>
  <c r="K343" i="1" s="1"/>
  <c r="C344" i="1" s="1"/>
  <c r="H344" i="1" s="1"/>
  <c r="B683" i="1"/>
  <c r="D683" i="1" s="1"/>
  <c r="F683" i="1"/>
  <c r="B686" i="3"/>
  <c r="A687" i="3" s="1"/>
  <c r="A684" i="1"/>
  <c r="E684" i="1" l="1"/>
  <c r="H684" i="1"/>
  <c r="E344" i="1"/>
  <c r="G344" i="1" s="1"/>
  <c r="B684" i="1"/>
  <c r="D684" i="1" s="1"/>
  <c r="F684" i="1"/>
  <c r="B687" i="3"/>
  <c r="A688" i="3" s="1"/>
  <c r="A685" i="1"/>
  <c r="E685" i="1" l="1"/>
  <c r="H685" i="1"/>
  <c r="I344" i="1"/>
  <c r="J344" i="1" s="1"/>
  <c r="K344" i="1" s="1"/>
  <c r="C345" i="1" s="1"/>
  <c r="H345" i="1" s="1"/>
  <c r="B685" i="1"/>
  <c r="D685" i="1" s="1"/>
  <c r="F685" i="1"/>
  <c r="B688" i="3"/>
  <c r="A689" i="3" s="1"/>
  <c r="A686" i="1"/>
  <c r="E686" i="1" l="1"/>
  <c r="H686" i="1"/>
  <c r="E345" i="1"/>
  <c r="G345" i="1" s="1"/>
  <c r="I345" i="1" s="1"/>
  <c r="B686" i="1"/>
  <c r="D686" i="1" s="1"/>
  <c r="F686" i="1"/>
  <c r="B689" i="3"/>
  <c r="A690" i="3" s="1"/>
  <c r="A687" i="1"/>
  <c r="E687" i="1" l="1"/>
  <c r="H687" i="1"/>
  <c r="J345" i="1"/>
  <c r="K345" i="1" s="1"/>
  <c r="C346" i="1" s="1"/>
  <c r="H346" i="1" s="1"/>
  <c r="B687" i="1"/>
  <c r="D687" i="1" s="1"/>
  <c r="F687" i="1"/>
  <c r="B690" i="3"/>
  <c r="A691" i="3" s="1"/>
  <c r="A688" i="1"/>
  <c r="E688" i="1" l="1"/>
  <c r="H688" i="1"/>
  <c r="E346" i="1"/>
  <c r="G346" i="1" s="1"/>
  <c r="B688" i="1"/>
  <c r="D688" i="1" s="1"/>
  <c r="F688" i="1"/>
  <c r="B691" i="3"/>
  <c r="A692" i="3" s="1"/>
  <c r="A689" i="1"/>
  <c r="E689" i="1" l="1"/>
  <c r="H689" i="1"/>
  <c r="I346" i="1"/>
  <c r="J346" i="1" s="1"/>
  <c r="K346" i="1" s="1"/>
  <c r="C347" i="1" s="1"/>
  <c r="H347" i="1" s="1"/>
  <c r="B689" i="1"/>
  <c r="D689" i="1" s="1"/>
  <c r="F689" i="1"/>
  <c r="B692" i="3"/>
  <c r="A693" i="3" s="1"/>
  <c r="A690" i="1"/>
  <c r="E690" i="1" l="1"/>
  <c r="H690" i="1"/>
  <c r="E347" i="1"/>
  <c r="G347" i="1" s="1"/>
  <c r="I347" i="1" s="1"/>
  <c r="B690" i="1"/>
  <c r="D690" i="1" s="1"/>
  <c r="F690" i="1"/>
  <c r="B693" i="3"/>
  <c r="A694" i="3" s="1"/>
  <c r="A691" i="1"/>
  <c r="E691" i="1" l="1"/>
  <c r="H691" i="1"/>
  <c r="J347" i="1"/>
  <c r="K347" i="1" s="1"/>
  <c r="C348" i="1" s="1"/>
  <c r="H348" i="1" s="1"/>
  <c r="B691" i="1"/>
  <c r="D691" i="1" s="1"/>
  <c r="F691" i="1"/>
  <c r="B694" i="3"/>
  <c r="A695" i="3" s="1"/>
  <c r="A692" i="1"/>
  <c r="E692" i="1" l="1"/>
  <c r="H692" i="1"/>
  <c r="E348" i="1"/>
  <c r="G348" i="1" s="1"/>
  <c r="I348" i="1" s="1"/>
  <c r="B692" i="1"/>
  <c r="D692" i="1" s="1"/>
  <c r="F692" i="1"/>
  <c r="B695" i="3"/>
  <c r="A696" i="3" s="1"/>
  <c r="A693" i="1"/>
  <c r="E693" i="1" l="1"/>
  <c r="H693" i="1"/>
  <c r="J348" i="1"/>
  <c r="K348" i="1" s="1"/>
  <c r="C349" i="1" s="1"/>
  <c r="H349" i="1" s="1"/>
  <c r="B693" i="1"/>
  <c r="D693" i="1" s="1"/>
  <c r="F693" i="1"/>
  <c r="B696" i="3"/>
  <c r="A697" i="3" s="1"/>
  <c r="A694" i="1"/>
  <c r="E694" i="1" l="1"/>
  <c r="H694" i="1"/>
  <c r="E349" i="1"/>
  <c r="G349" i="1" s="1"/>
  <c r="B694" i="1"/>
  <c r="D694" i="1" s="1"/>
  <c r="F694" i="1"/>
  <c r="B697" i="3"/>
  <c r="A698" i="3" s="1"/>
  <c r="A695" i="1"/>
  <c r="E695" i="1" l="1"/>
  <c r="H695" i="1"/>
  <c r="I349" i="1"/>
  <c r="J349" i="1" s="1"/>
  <c r="K349" i="1" s="1"/>
  <c r="C350" i="1" s="1"/>
  <c r="H350" i="1" s="1"/>
  <c r="B695" i="1"/>
  <c r="D695" i="1" s="1"/>
  <c r="F695" i="1"/>
  <c r="B698" i="3"/>
  <c r="A699" i="3" s="1"/>
  <c r="A696" i="1"/>
  <c r="E696" i="1" l="1"/>
  <c r="H696" i="1"/>
  <c r="E350" i="1"/>
  <c r="G350" i="1" s="1"/>
  <c r="I350" i="1" s="1"/>
  <c r="B696" i="1"/>
  <c r="D696" i="1" s="1"/>
  <c r="F696" i="1"/>
  <c r="B699" i="3"/>
  <c r="A700" i="3" s="1"/>
  <c r="A697" i="1"/>
  <c r="E697" i="1" l="1"/>
  <c r="H697" i="1"/>
  <c r="J350" i="1"/>
  <c r="K350" i="1" s="1"/>
  <c r="C351" i="1" s="1"/>
  <c r="H351" i="1" s="1"/>
  <c r="B697" i="1"/>
  <c r="D697" i="1" s="1"/>
  <c r="F697" i="1"/>
  <c r="B700" i="3"/>
  <c r="A701" i="3" s="1"/>
  <c r="A698" i="1"/>
  <c r="E698" i="1" l="1"/>
  <c r="H698" i="1"/>
  <c r="E351" i="1"/>
  <c r="G351" i="1" s="1"/>
  <c r="B698" i="1"/>
  <c r="D698" i="1" s="1"/>
  <c r="F698" i="1"/>
  <c r="B701" i="3"/>
  <c r="A702" i="3" s="1"/>
  <c r="A699" i="1"/>
  <c r="E699" i="1" l="1"/>
  <c r="H699" i="1"/>
  <c r="I351" i="1"/>
  <c r="J351" i="1" s="1"/>
  <c r="K351" i="1" s="1"/>
  <c r="C352" i="1" s="1"/>
  <c r="H352" i="1" s="1"/>
  <c r="B699" i="1"/>
  <c r="D699" i="1" s="1"/>
  <c r="F699" i="1"/>
  <c r="B702" i="3"/>
  <c r="A703" i="3" s="1"/>
  <c r="A700" i="1"/>
  <c r="E700" i="1" l="1"/>
  <c r="H700" i="1"/>
  <c r="E352" i="1"/>
  <c r="G352" i="1" s="1"/>
  <c r="B700" i="1"/>
  <c r="D700" i="1" s="1"/>
  <c r="F700" i="1"/>
  <c r="B703" i="3"/>
  <c r="A704" i="3" s="1"/>
  <c r="A701" i="1"/>
  <c r="E701" i="1" l="1"/>
  <c r="H701" i="1"/>
  <c r="I352" i="1"/>
  <c r="J352" i="1" s="1"/>
  <c r="K352" i="1" s="1"/>
  <c r="C353" i="1" s="1"/>
  <c r="H353" i="1" s="1"/>
  <c r="B701" i="1"/>
  <c r="D701" i="1" s="1"/>
  <c r="F701" i="1"/>
  <c r="B704" i="3"/>
  <c r="A705" i="3" s="1"/>
  <c r="A702" i="1"/>
  <c r="E702" i="1" l="1"/>
  <c r="H702" i="1"/>
  <c r="E353" i="1"/>
  <c r="G353" i="1" s="1"/>
  <c r="B702" i="1"/>
  <c r="D702" i="1" s="1"/>
  <c r="F702" i="1"/>
  <c r="B705" i="3"/>
  <c r="A706" i="3" s="1"/>
  <c r="A703" i="1"/>
  <c r="E703" i="1" l="1"/>
  <c r="H703" i="1"/>
  <c r="I353" i="1"/>
  <c r="J353" i="1" s="1"/>
  <c r="K353" i="1" s="1"/>
  <c r="C354" i="1" s="1"/>
  <c r="H354" i="1" s="1"/>
  <c r="B703" i="1"/>
  <c r="D703" i="1" s="1"/>
  <c r="F703" i="1"/>
  <c r="B706" i="3"/>
  <c r="A707" i="3" s="1"/>
  <c r="A704" i="1"/>
  <c r="E704" i="1" l="1"/>
  <c r="H704" i="1"/>
  <c r="E354" i="1"/>
  <c r="G354" i="1" s="1"/>
  <c r="I354" i="1" s="1"/>
  <c r="B704" i="1"/>
  <c r="D704" i="1" s="1"/>
  <c r="F704" i="1"/>
  <c r="B707" i="3"/>
  <c r="A708" i="3" s="1"/>
  <c r="A705" i="1"/>
  <c r="E705" i="1" l="1"/>
  <c r="H705" i="1"/>
  <c r="J354" i="1"/>
  <c r="K354" i="1" s="1"/>
  <c r="C355" i="1" s="1"/>
  <c r="H355" i="1" s="1"/>
  <c r="B705" i="1"/>
  <c r="D705" i="1" s="1"/>
  <c r="F705" i="1"/>
  <c r="B708" i="3"/>
  <c r="A709" i="3" s="1"/>
  <c r="A706" i="1"/>
  <c r="E706" i="1" l="1"/>
  <c r="H706" i="1"/>
  <c r="E355" i="1"/>
  <c r="G355" i="1" s="1"/>
  <c r="I355" i="1" s="1"/>
  <c r="B706" i="1"/>
  <c r="D706" i="1" s="1"/>
  <c r="F706" i="1"/>
  <c r="B709" i="3"/>
  <c r="A710" i="3" s="1"/>
  <c r="A707" i="1"/>
  <c r="E707" i="1" l="1"/>
  <c r="H707" i="1"/>
  <c r="J355" i="1"/>
  <c r="K355" i="1" s="1"/>
  <c r="C356" i="1" s="1"/>
  <c r="H356" i="1" s="1"/>
  <c r="B707" i="1"/>
  <c r="D707" i="1" s="1"/>
  <c r="F707" i="1"/>
  <c r="B710" i="3"/>
  <c r="A711" i="3" s="1"/>
  <c r="A708" i="1"/>
  <c r="E708" i="1" l="1"/>
  <c r="H708" i="1"/>
  <c r="E356" i="1"/>
  <c r="G356" i="1" s="1"/>
  <c r="I356" i="1" s="1"/>
  <c r="B708" i="1"/>
  <c r="D708" i="1" s="1"/>
  <c r="F708" i="1"/>
  <c r="B711" i="3"/>
  <c r="A712" i="3" s="1"/>
  <c r="A709" i="1"/>
  <c r="E709" i="1" l="1"/>
  <c r="H709" i="1"/>
  <c r="J356" i="1"/>
  <c r="K356" i="1" s="1"/>
  <c r="C357" i="1" s="1"/>
  <c r="H357" i="1" s="1"/>
  <c r="B709" i="1"/>
  <c r="D709" i="1" s="1"/>
  <c r="F709" i="1"/>
  <c r="B712" i="3"/>
  <c r="A713" i="3" s="1"/>
  <c r="A710" i="1"/>
  <c r="E710" i="1" l="1"/>
  <c r="H710" i="1"/>
  <c r="E357" i="1"/>
  <c r="G357" i="1" s="1"/>
  <c r="I357" i="1" s="1"/>
  <c r="B710" i="1"/>
  <c r="D710" i="1" s="1"/>
  <c r="F710" i="1"/>
  <c r="B713" i="3"/>
  <c r="A714" i="3" s="1"/>
  <c r="A711" i="1"/>
  <c r="E711" i="1" l="1"/>
  <c r="H711" i="1"/>
  <c r="J357" i="1"/>
  <c r="K357" i="1" s="1"/>
  <c r="C358" i="1" s="1"/>
  <c r="H358" i="1" s="1"/>
  <c r="B711" i="1"/>
  <c r="D711" i="1" s="1"/>
  <c r="F711" i="1"/>
  <c r="B714" i="3"/>
  <c r="A715" i="3" s="1"/>
  <c r="A712" i="1"/>
  <c r="E712" i="1" l="1"/>
  <c r="H712" i="1"/>
  <c r="E358" i="1"/>
  <c r="G358" i="1" s="1"/>
  <c r="I358" i="1" s="1"/>
  <c r="B712" i="1"/>
  <c r="D712" i="1" s="1"/>
  <c r="F712" i="1"/>
  <c r="B715" i="3"/>
  <c r="A716" i="3" s="1"/>
  <c r="A713" i="1"/>
  <c r="E713" i="1" l="1"/>
  <c r="H713" i="1"/>
  <c r="J358" i="1"/>
  <c r="K358" i="1" s="1"/>
  <c r="C359" i="1" s="1"/>
  <c r="H359" i="1" s="1"/>
  <c r="B713" i="1"/>
  <c r="D713" i="1" s="1"/>
  <c r="F713" i="1"/>
  <c r="B716" i="3"/>
  <c r="A717" i="3" s="1"/>
  <c r="A714" i="1"/>
  <c r="E714" i="1" l="1"/>
  <c r="H714" i="1"/>
  <c r="E359" i="1"/>
  <c r="G359" i="1" s="1"/>
  <c r="I359" i="1" s="1"/>
  <c r="B714" i="1"/>
  <c r="D714" i="1" s="1"/>
  <c r="F714" i="1"/>
  <c r="B717" i="3"/>
  <c r="A718" i="3" s="1"/>
  <c r="A715" i="1"/>
  <c r="E715" i="1" l="1"/>
  <c r="H715" i="1"/>
  <c r="J359" i="1"/>
  <c r="K359" i="1" s="1"/>
  <c r="C360" i="1" s="1"/>
  <c r="H360" i="1" s="1"/>
  <c r="B715" i="1"/>
  <c r="D715" i="1" s="1"/>
  <c r="F715" i="1"/>
  <c r="B718" i="3"/>
  <c r="A719" i="3" s="1"/>
  <c r="A716" i="1"/>
  <c r="E716" i="1" l="1"/>
  <c r="H716" i="1"/>
  <c r="E360" i="1"/>
  <c r="G360" i="1" s="1"/>
  <c r="B716" i="1"/>
  <c r="D716" i="1" s="1"/>
  <c r="F716" i="1"/>
  <c r="B719" i="3"/>
  <c r="A720" i="3" s="1"/>
  <c r="A717" i="1"/>
  <c r="E717" i="1" l="1"/>
  <c r="H717" i="1"/>
  <c r="I360" i="1"/>
  <c r="J360" i="1" s="1"/>
  <c r="K360" i="1" s="1"/>
  <c r="C361" i="1" s="1"/>
  <c r="H361" i="1" s="1"/>
  <c r="B717" i="1"/>
  <c r="D717" i="1" s="1"/>
  <c r="F717" i="1"/>
  <c r="B720" i="3"/>
  <c r="A721" i="3" s="1"/>
  <c r="A718" i="1"/>
  <c r="E718" i="1" l="1"/>
  <c r="H718" i="1"/>
  <c r="E361" i="1"/>
  <c r="G361" i="1" s="1"/>
  <c r="B718" i="1"/>
  <c r="D718" i="1" s="1"/>
  <c r="F718" i="1"/>
  <c r="B721" i="3"/>
  <c r="A722" i="3" s="1"/>
  <c r="A719" i="1"/>
  <c r="E719" i="1" l="1"/>
  <c r="H719" i="1"/>
  <c r="I361" i="1"/>
  <c r="J361" i="1" s="1"/>
  <c r="K361" i="1" s="1"/>
  <c r="C362" i="1" s="1"/>
  <c r="H362" i="1" s="1"/>
  <c r="B719" i="1"/>
  <c r="D719" i="1" s="1"/>
  <c r="F719" i="1"/>
  <c r="B722" i="3"/>
  <c r="A723" i="3" s="1"/>
  <c r="A720" i="1"/>
  <c r="E720" i="1" l="1"/>
  <c r="H720" i="1"/>
  <c r="E362" i="1"/>
  <c r="G362" i="1" s="1"/>
  <c r="B720" i="1"/>
  <c r="D720" i="1" s="1"/>
  <c r="F720" i="1"/>
  <c r="B723" i="3"/>
  <c r="A724" i="3" s="1"/>
  <c r="A721" i="1"/>
  <c r="E721" i="1" l="1"/>
  <c r="H721" i="1"/>
  <c r="I362" i="1"/>
  <c r="J362" i="1" s="1"/>
  <c r="K362" i="1" s="1"/>
  <c r="C363" i="1" s="1"/>
  <c r="H363" i="1" s="1"/>
  <c r="B721" i="1"/>
  <c r="D721" i="1" s="1"/>
  <c r="F721" i="1"/>
  <c r="B724" i="3"/>
  <c r="A725" i="3" s="1"/>
  <c r="A722" i="1"/>
  <c r="E722" i="1" l="1"/>
  <c r="H722" i="1"/>
  <c r="E363" i="1"/>
  <c r="G363" i="1" s="1"/>
  <c r="B722" i="1"/>
  <c r="D722" i="1" s="1"/>
  <c r="F722" i="1"/>
  <c r="B725" i="3"/>
  <c r="A726" i="3" s="1"/>
  <c r="A723" i="1"/>
  <c r="E723" i="1" l="1"/>
  <c r="H723" i="1"/>
  <c r="I363" i="1"/>
  <c r="J363" i="1" s="1"/>
  <c r="K363" i="1" s="1"/>
  <c r="C364" i="1" s="1"/>
  <c r="H364" i="1" s="1"/>
  <c r="B723" i="1"/>
  <c r="D723" i="1" s="1"/>
  <c r="F723" i="1"/>
  <c r="B726" i="3"/>
  <c r="A727" i="3" s="1"/>
  <c r="A724" i="1"/>
  <c r="E724" i="1" l="1"/>
  <c r="H724" i="1"/>
  <c r="E364" i="1"/>
  <c r="G364" i="1" s="1"/>
  <c r="I364" i="1" s="1"/>
  <c r="B724" i="1"/>
  <c r="D724" i="1" s="1"/>
  <c r="F724" i="1"/>
  <c r="B727" i="3"/>
  <c r="A728" i="3" s="1"/>
  <c r="A725" i="1"/>
  <c r="E725" i="1" l="1"/>
  <c r="H725" i="1"/>
  <c r="J364" i="1"/>
  <c r="K364" i="1" s="1"/>
  <c r="C365" i="1" s="1"/>
  <c r="H365" i="1" s="1"/>
  <c r="B725" i="1"/>
  <c r="D725" i="1" s="1"/>
  <c r="F725" i="1"/>
  <c r="B728" i="3"/>
  <c r="A729" i="3" s="1"/>
  <c r="A726" i="1"/>
  <c r="E726" i="1" l="1"/>
  <c r="H726" i="1"/>
  <c r="E365" i="1"/>
  <c r="G365" i="1" s="1"/>
  <c r="I365" i="1" s="1"/>
  <c r="B726" i="1"/>
  <c r="D726" i="1" s="1"/>
  <c r="F726" i="1"/>
  <c r="B729" i="3"/>
  <c r="A730" i="3" s="1"/>
  <c r="A727" i="1"/>
  <c r="E727" i="1" l="1"/>
  <c r="H727" i="1"/>
  <c r="J365" i="1"/>
  <c r="K365" i="1" s="1"/>
  <c r="C366" i="1" s="1"/>
  <c r="H366" i="1" s="1"/>
  <c r="B727" i="1"/>
  <c r="D727" i="1" s="1"/>
  <c r="F727" i="1"/>
  <c r="B730" i="3"/>
  <c r="A731" i="3" s="1"/>
  <c r="A728" i="1"/>
  <c r="E728" i="1" l="1"/>
  <c r="H728" i="1"/>
  <c r="E366" i="1"/>
  <c r="G366" i="1" s="1"/>
  <c r="B728" i="1"/>
  <c r="D728" i="1" s="1"/>
  <c r="F728" i="1"/>
  <c r="B731" i="3"/>
  <c r="A732" i="3" s="1"/>
  <c r="A729" i="1"/>
  <c r="E729" i="1" l="1"/>
  <c r="H729" i="1"/>
  <c r="I366" i="1"/>
  <c r="J366" i="1" s="1"/>
  <c r="K366" i="1" s="1"/>
  <c r="C367" i="1" s="1"/>
  <c r="H367" i="1" s="1"/>
  <c r="B729" i="1"/>
  <c r="D729" i="1" s="1"/>
  <c r="F729" i="1"/>
  <c r="B732" i="3"/>
  <c r="A733" i="3" s="1"/>
  <c r="A730" i="1"/>
  <c r="E730" i="1" l="1"/>
  <c r="H730" i="1"/>
  <c r="E367" i="1"/>
  <c r="G367" i="1" s="1"/>
  <c r="B730" i="1"/>
  <c r="D730" i="1" s="1"/>
  <c r="F730" i="1"/>
  <c r="B733" i="3"/>
  <c r="A734" i="3" s="1"/>
  <c r="A731" i="1"/>
  <c r="E731" i="1" l="1"/>
  <c r="H731" i="1"/>
  <c r="I367" i="1"/>
  <c r="J367" i="1" s="1"/>
  <c r="K367" i="1" s="1"/>
  <c r="C368" i="1" s="1"/>
  <c r="H368" i="1" s="1"/>
  <c r="B731" i="1"/>
  <c r="D731" i="1" s="1"/>
  <c r="F731" i="1"/>
  <c r="B734" i="3"/>
  <c r="A735" i="3" s="1"/>
  <c r="A732" i="1"/>
  <c r="E732" i="1" l="1"/>
  <c r="H732" i="1"/>
  <c r="E368" i="1"/>
  <c r="G368" i="1" s="1"/>
  <c r="I368" i="1" s="1"/>
  <c r="B732" i="1"/>
  <c r="D732" i="1" s="1"/>
  <c r="F732" i="1"/>
  <c r="B735" i="3"/>
  <c r="A736" i="3" s="1"/>
  <c r="A733" i="1"/>
  <c r="E733" i="1" l="1"/>
  <c r="H733" i="1"/>
  <c r="J368" i="1"/>
  <c r="K368" i="1" s="1"/>
  <c r="C369" i="1" s="1"/>
  <c r="H369" i="1" s="1"/>
  <c r="B733" i="1"/>
  <c r="D733" i="1" s="1"/>
  <c r="F733" i="1"/>
  <c r="B736" i="3"/>
  <c r="A737" i="3" s="1"/>
  <c r="A734" i="1"/>
  <c r="E734" i="1" l="1"/>
  <c r="H734" i="1"/>
  <c r="E369" i="1"/>
  <c r="G369" i="1" s="1"/>
  <c r="I369" i="1" s="1"/>
  <c r="B734" i="1"/>
  <c r="D734" i="1" s="1"/>
  <c r="F734" i="1"/>
  <c r="B737" i="3"/>
  <c r="A738" i="3" s="1"/>
  <c r="A735" i="1"/>
  <c r="E735" i="1" l="1"/>
  <c r="H735" i="1"/>
  <c r="J369" i="1"/>
  <c r="K369" i="1" s="1"/>
  <c r="C370" i="1" s="1"/>
  <c r="H370" i="1" s="1"/>
  <c r="B735" i="1"/>
  <c r="D735" i="1" s="1"/>
  <c r="F735" i="1"/>
  <c r="B738" i="3"/>
  <c r="A739" i="3" s="1"/>
  <c r="A736" i="1"/>
  <c r="E736" i="1" l="1"/>
  <c r="H736" i="1"/>
  <c r="E370" i="1"/>
  <c r="G370" i="1" s="1"/>
  <c r="B736" i="1"/>
  <c r="D736" i="1" s="1"/>
  <c r="F736" i="1"/>
  <c r="B739" i="3"/>
  <c r="A740" i="3" s="1"/>
  <c r="A737" i="1"/>
  <c r="E737" i="1" l="1"/>
  <c r="H737" i="1"/>
  <c r="I370" i="1"/>
  <c r="J370" i="1" s="1"/>
  <c r="K370" i="1" s="1"/>
  <c r="C371" i="1" s="1"/>
  <c r="H371" i="1" s="1"/>
  <c r="B737" i="1"/>
  <c r="D737" i="1" s="1"/>
  <c r="F737" i="1"/>
  <c r="B740" i="3"/>
  <c r="A741" i="3" s="1"/>
  <c r="A738" i="1"/>
  <c r="E738" i="1" l="1"/>
  <c r="H738" i="1"/>
  <c r="E371" i="1"/>
  <c r="G371" i="1" s="1"/>
  <c r="B738" i="1"/>
  <c r="D738" i="1" s="1"/>
  <c r="F738" i="1"/>
  <c r="B741" i="3"/>
  <c r="A742" i="3" s="1"/>
  <c r="A739" i="1"/>
  <c r="E739" i="1" l="1"/>
  <c r="H739" i="1"/>
  <c r="I371" i="1"/>
  <c r="J371" i="1" s="1"/>
  <c r="K371" i="1" s="1"/>
  <c r="C372" i="1" s="1"/>
  <c r="H372" i="1" s="1"/>
  <c r="B739" i="1"/>
  <c r="D739" i="1" s="1"/>
  <c r="F739" i="1"/>
  <c r="B742" i="3"/>
  <c r="A743" i="3" s="1"/>
  <c r="A740" i="1"/>
  <c r="E740" i="1" l="1"/>
  <c r="H740" i="1"/>
  <c r="E372" i="1"/>
  <c r="G372" i="1" s="1"/>
  <c r="B740" i="1"/>
  <c r="D740" i="1" s="1"/>
  <c r="F740" i="1"/>
  <c r="B743" i="3"/>
  <c r="A744" i="3" s="1"/>
  <c r="A741" i="1"/>
  <c r="E741" i="1" l="1"/>
  <c r="H741" i="1"/>
  <c r="I372" i="1"/>
  <c r="J372" i="1" s="1"/>
  <c r="K372" i="1" s="1"/>
  <c r="C373" i="1" s="1"/>
  <c r="H373" i="1" s="1"/>
  <c r="B741" i="1"/>
  <c r="D741" i="1" s="1"/>
  <c r="F741" i="1"/>
  <c r="B744" i="3"/>
  <c r="A745" i="3" s="1"/>
  <c r="A742" i="1"/>
  <c r="E742" i="1" l="1"/>
  <c r="H742" i="1"/>
  <c r="E373" i="1"/>
  <c r="G373" i="1" s="1"/>
  <c r="I373" i="1" s="1"/>
  <c r="B742" i="1"/>
  <c r="D742" i="1" s="1"/>
  <c r="F742" i="1"/>
  <c r="B745" i="3"/>
  <c r="A746" i="3" s="1"/>
  <c r="A743" i="1"/>
  <c r="E743" i="1" l="1"/>
  <c r="H743" i="1"/>
  <c r="J373" i="1"/>
  <c r="K373" i="1" s="1"/>
  <c r="C374" i="1" s="1"/>
  <c r="H374" i="1" s="1"/>
  <c r="B743" i="1"/>
  <c r="D743" i="1" s="1"/>
  <c r="F743" i="1"/>
  <c r="B746" i="3"/>
  <c r="A747" i="3" s="1"/>
  <c r="A744" i="1"/>
  <c r="E744" i="1" l="1"/>
  <c r="H744" i="1"/>
  <c r="E374" i="1"/>
  <c r="G374" i="1" s="1"/>
  <c r="I374" i="1" s="1"/>
  <c r="B744" i="1"/>
  <c r="D744" i="1" s="1"/>
  <c r="F744" i="1"/>
  <c r="B747" i="3"/>
  <c r="A748" i="3" s="1"/>
  <c r="A745" i="1"/>
  <c r="E745" i="1" l="1"/>
  <c r="H745" i="1"/>
  <c r="J374" i="1"/>
  <c r="K374" i="1" s="1"/>
  <c r="C375" i="1" s="1"/>
  <c r="H375" i="1" s="1"/>
  <c r="B745" i="1"/>
  <c r="D745" i="1" s="1"/>
  <c r="F745" i="1"/>
  <c r="B748" i="3"/>
  <c r="A749" i="3" s="1"/>
  <c r="A746" i="1"/>
  <c r="E746" i="1" l="1"/>
  <c r="H746" i="1"/>
  <c r="E375" i="1"/>
  <c r="G375" i="1" s="1"/>
  <c r="I375" i="1" s="1"/>
  <c r="B746" i="1"/>
  <c r="D746" i="1" s="1"/>
  <c r="F746" i="1"/>
  <c r="B749" i="3"/>
  <c r="A750" i="3" s="1"/>
  <c r="A747" i="1"/>
  <c r="E747" i="1" l="1"/>
  <c r="H747" i="1"/>
  <c r="J375" i="1"/>
  <c r="K375" i="1" s="1"/>
  <c r="C376" i="1" s="1"/>
  <c r="H376" i="1" s="1"/>
  <c r="B747" i="1"/>
  <c r="D747" i="1" s="1"/>
  <c r="F747" i="1"/>
  <c r="B750" i="3"/>
  <c r="A751" i="3" s="1"/>
  <c r="A748" i="1"/>
  <c r="E748" i="1" l="1"/>
  <c r="H748" i="1"/>
  <c r="E376" i="1"/>
  <c r="G376" i="1" s="1"/>
  <c r="I376" i="1" s="1"/>
  <c r="B748" i="1"/>
  <c r="D748" i="1" s="1"/>
  <c r="F748" i="1"/>
  <c r="B751" i="3"/>
  <c r="A752" i="3" s="1"/>
  <c r="A749" i="1"/>
  <c r="E749" i="1" l="1"/>
  <c r="H749" i="1"/>
  <c r="J376" i="1"/>
  <c r="K376" i="1" s="1"/>
  <c r="C377" i="1" s="1"/>
  <c r="H377" i="1" s="1"/>
  <c r="B749" i="1"/>
  <c r="D749" i="1" s="1"/>
  <c r="F749" i="1"/>
  <c r="B752" i="3"/>
  <c r="A753" i="3" s="1"/>
  <c r="A750" i="1"/>
  <c r="E750" i="1" l="1"/>
  <c r="H750" i="1"/>
  <c r="E377" i="1"/>
  <c r="G377" i="1" s="1"/>
  <c r="I377" i="1" s="1"/>
  <c r="B750" i="1"/>
  <c r="D750" i="1" s="1"/>
  <c r="F750" i="1"/>
  <c r="B753" i="3"/>
  <c r="A754" i="3" s="1"/>
  <c r="A751" i="1"/>
  <c r="E751" i="1" l="1"/>
  <c r="H751" i="1"/>
  <c r="J377" i="1"/>
  <c r="K377" i="1" s="1"/>
  <c r="C378" i="1" s="1"/>
  <c r="H378" i="1" s="1"/>
  <c r="B751" i="1"/>
  <c r="D751" i="1" s="1"/>
  <c r="F751" i="1"/>
  <c r="B754" i="3"/>
  <c r="A755" i="3" s="1"/>
  <c r="A752" i="1"/>
  <c r="E752" i="1" l="1"/>
  <c r="H752" i="1"/>
  <c r="E378" i="1"/>
  <c r="G378" i="1" s="1"/>
  <c r="I378" i="1" s="1"/>
  <c r="B752" i="1"/>
  <c r="D752" i="1" s="1"/>
  <c r="F752" i="1"/>
  <c r="B755" i="3"/>
  <c r="A756" i="3" s="1"/>
  <c r="A753" i="1"/>
  <c r="E753" i="1" l="1"/>
  <c r="H753" i="1"/>
  <c r="J378" i="1"/>
  <c r="K378" i="1" s="1"/>
  <c r="C379" i="1" s="1"/>
  <c r="H379" i="1" s="1"/>
  <c r="B753" i="1"/>
  <c r="D753" i="1" s="1"/>
  <c r="F753" i="1"/>
  <c r="B756" i="3"/>
  <c r="A757" i="3" s="1"/>
  <c r="A754" i="1"/>
  <c r="E754" i="1" l="1"/>
  <c r="H754" i="1"/>
  <c r="E379" i="1"/>
  <c r="G379" i="1" s="1"/>
  <c r="B754" i="1"/>
  <c r="D754" i="1" s="1"/>
  <c r="F754" i="1"/>
  <c r="B757" i="3"/>
  <c r="A758" i="3" s="1"/>
  <c r="A755" i="1"/>
  <c r="E755" i="1" l="1"/>
  <c r="H755" i="1"/>
  <c r="I379" i="1"/>
  <c r="J379" i="1"/>
  <c r="K379" i="1" s="1"/>
  <c r="C380" i="1" s="1"/>
  <c r="H380" i="1" s="1"/>
  <c r="B755" i="1"/>
  <c r="D755" i="1" s="1"/>
  <c r="F755" i="1"/>
  <c r="B758" i="3"/>
  <c r="A759" i="3" s="1"/>
  <c r="A756" i="1"/>
  <c r="E756" i="1" l="1"/>
  <c r="H756" i="1"/>
  <c r="E380" i="1"/>
  <c r="G380" i="1" s="1"/>
  <c r="I380" i="1" s="1"/>
  <c r="B756" i="1"/>
  <c r="D756" i="1" s="1"/>
  <c r="F756" i="1"/>
  <c r="B759" i="3"/>
  <c r="A760" i="3" s="1"/>
  <c r="A757" i="1"/>
  <c r="E757" i="1" l="1"/>
  <c r="H757" i="1"/>
  <c r="J380" i="1"/>
  <c r="K380" i="1" s="1"/>
  <c r="C381" i="1" s="1"/>
  <c r="H381" i="1" s="1"/>
  <c r="B757" i="1"/>
  <c r="D757" i="1" s="1"/>
  <c r="F757" i="1"/>
  <c r="B760" i="3"/>
  <c r="A761" i="3" s="1"/>
  <c r="A758" i="1"/>
  <c r="E758" i="1" l="1"/>
  <c r="H758" i="1"/>
  <c r="E381" i="1"/>
  <c r="G381" i="1" s="1"/>
  <c r="I381" i="1" s="1"/>
  <c r="B758" i="1"/>
  <c r="D758" i="1" s="1"/>
  <c r="F758" i="1"/>
  <c r="B761" i="3"/>
  <c r="A762" i="3" s="1"/>
  <c r="A759" i="1"/>
  <c r="E759" i="1" l="1"/>
  <c r="H759" i="1"/>
  <c r="J381" i="1"/>
  <c r="K381" i="1" s="1"/>
  <c r="C382" i="1" s="1"/>
  <c r="H382" i="1" s="1"/>
  <c r="B759" i="1"/>
  <c r="D759" i="1" s="1"/>
  <c r="F759" i="1"/>
  <c r="B762" i="3"/>
  <c r="A763" i="3" s="1"/>
  <c r="A760" i="1"/>
  <c r="E760" i="1" l="1"/>
  <c r="H760" i="1"/>
  <c r="E382" i="1"/>
  <c r="G382" i="1" s="1"/>
  <c r="B760" i="1"/>
  <c r="D760" i="1" s="1"/>
  <c r="F760" i="1"/>
  <c r="B763" i="3"/>
  <c r="A764" i="3" s="1"/>
  <c r="A761" i="1"/>
  <c r="E761" i="1" l="1"/>
  <c r="H761" i="1"/>
  <c r="I382" i="1"/>
  <c r="J382" i="1"/>
  <c r="K382" i="1" s="1"/>
  <c r="C383" i="1" s="1"/>
  <c r="H383" i="1" s="1"/>
  <c r="B761" i="1"/>
  <c r="D761" i="1" s="1"/>
  <c r="F761" i="1"/>
  <c r="B764" i="3"/>
  <c r="A765" i="3" s="1"/>
  <c r="A762" i="1"/>
  <c r="E762" i="1" l="1"/>
  <c r="H762" i="1"/>
  <c r="E383" i="1"/>
  <c r="G383" i="1" s="1"/>
  <c r="I383" i="1" s="1"/>
  <c r="B762" i="1"/>
  <c r="D762" i="1" s="1"/>
  <c r="F762" i="1"/>
  <c r="B765" i="3"/>
  <c r="A766" i="3" s="1"/>
  <c r="A763" i="1"/>
  <c r="E763" i="1" l="1"/>
  <c r="H763" i="1"/>
  <c r="J383" i="1"/>
  <c r="K383" i="1" s="1"/>
  <c r="C384" i="1" s="1"/>
  <c r="H384" i="1" s="1"/>
  <c r="B763" i="1"/>
  <c r="D763" i="1" s="1"/>
  <c r="F763" i="1"/>
  <c r="B766" i="3"/>
  <c r="A767" i="3" s="1"/>
  <c r="A764" i="1"/>
  <c r="E764" i="1" l="1"/>
  <c r="H764" i="1"/>
  <c r="E384" i="1"/>
  <c r="G384" i="1" s="1"/>
  <c r="I384" i="1" s="1"/>
  <c r="B764" i="1"/>
  <c r="D764" i="1" s="1"/>
  <c r="F764" i="1"/>
  <c r="B767" i="3"/>
  <c r="A768" i="3" s="1"/>
  <c r="A765" i="1"/>
  <c r="E765" i="1" l="1"/>
  <c r="H765" i="1"/>
  <c r="J384" i="1"/>
  <c r="K384" i="1" s="1"/>
  <c r="C385" i="1" s="1"/>
  <c r="H385" i="1" s="1"/>
  <c r="B765" i="1"/>
  <c r="D765" i="1" s="1"/>
  <c r="F765" i="1"/>
  <c r="B768" i="3"/>
  <c r="A769" i="3" s="1"/>
  <c r="A766" i="1"/>
  <c r="E766" i="1" l="1"/>
  <c r="H766" i="1"/>
  <c r="E385" i="1"/>
  <c r="G385" i="1" s="1"/>
  <c r="B766" i="1"/>
  <c r="D766" i="1" s="1"/>
  <c r="F766" i="1"/>
  <c r="B769" i="3"/>
  <c r="A770" i="3" s="1"/>
  <c r="A767" i="1"/>
  <c r="E767" i="1" l="1"/>
  <c r="H767" i="1"/>
  <c r="I385" i="1"/>
  <c r="J385" i="1" s="1"/>
  <c r="K385" i="1" s="1"/>
  <c r="C386" i="1" s="1"/>
  <c r="H386" i="1" s="1"/>
  <c r="B767" i="1"/>
  <c r="D767" i="1" s="1"/>
  <c r="F767" i="1"/>
  <c r="B770" i="3"/>
  <c r="A771" i="3" s="1"/>
  <c r="A768" i="1"/>
  <c r="E768" i="1" l="1"/>
  <c r="H768" i="1"/>
  <c r="E386" i="1"/>
  <c r="G386" i="1" s="1"/>
  <c r="I386" i="1" s="1"/>
  <c r="B768" i="1"/>
  <c r="D768" i="1" s="1"/>
  <c r="F768" i="1"/>
  <c r="B771" i="3"/>
  <c r="A772" i="3" s="1"/>
  <c r="A769" i="1"/>
  <c r="E769" i="1" l="1"/>
  <c r="H769" i="1"/>
  <c r="J386" i="1"/>
  <c r="K386" i="1" s="1"/>
  <c r="C387" i="1" s="1"/>
  <c r="H387" i="1" s="1"/>
  <c r="B769" i="1"/>
  <c r="D769" i="1" s="1"/>
  <c r="F769" i="1"/>
  <c r="B772" i="3"/>
  <c r="A773" i="3" s="1"/>
  <c r="A770" i="1"/>
  <c r="E770" i="1" l="1"/>
  <c r="H770" i="1"/>
  <c r="E387" i="1"/>
  <c r="G387" i="1" s="1"/>
  <c r="I387" i="1" s="1"/>
  <c r="B770" i="1"/>
  <c r="D770" i="1" s="1"/>
  <c r="F770" i="1"/>
  <c r="B773" i="3"/>
  <c r="A774" i="3" s="1"/>
  <c r="A771" i="1"/>
  <c r="E771" i="1" l="1"/>
  <c r="H771" i="1"/>
  <c r="J387" i="1"/>
  <c r="K387" i="1" s="1"/>
  <c r="C388" i="1" s="1"/>
  <c r="H388" i="1" s="1"/>
  <c r="B771" i="1"/>
  <c r="D771" i="1" s="1"/>
  <c r="F771" i="1"/>
  <c r="B774" i="3"/>
  <c r="A775" i="3" s="1"/>
  <c r="A772" i="1"/>
  <c r="E772" i="1" l="1"/>
  <c r="H772" i="1"/>
  <c r="E388" i="1"/>
  <c r="G388" i="1" s="1"/>
  <c r="B772" i="1"/>
  <c r="D772" i="1" s="1"/>
  <c r="F772" i="1"/>
  <c r="B775" i="3"/>
  <c r="A776" i="3" s="1"/>
  <c r="A773" i="1"/>
  <c r="E773" i="1" l="1"/>
  <c r="H773" i="1"/>
  <c r="I388" i="1"/>
  <c r="J388" i="1" s="1"/>
  <c r="K388" i="1" s="1"/>
  <c r="C389" i="1" s="1"/>
  <c r="H389" i="1" s="1"/>
  <c r="B773" i="1"/>
  <c r="D773" i="1" s="1"/>
  <c r="F773" i="1"/>
  <c r="B776" i="3"/>
  <c r="A777" i="3" s="1"/>
  <c r="A774" i="1"/>
  <c r="E774" i="1" l="1"/>
  <c r="H774" i="1"/>
  <c r="E389" i="1"/>
  <c r="G389" i="1" s="1"/>
  <c r="I389" i="1" s="1"/>
  <c r="B774" i="1"/>
  <c r="D774" i="1" s="1"/>
  <c r="F774" i="1"/>
  <c r="B777" i="3"/>
  <c r="A778" i="3" s="1"/>
  <c r="A775" i="1"/>
  <c r="E775" i="1" l="1"/>
  <c r="H775" i="1"/>
  <c r="J389" i="1"/>
  <c r="K389" i="1" s="1"/>
  <c r="C390" i="1" s="1"/>
  <c r="H390" i="1" s="1"/>
  <c r="B775" i="1"/>
  <c r="D775" i="1" s="1"/>
  <c r="F775" i="1"/>
  <c r="B778" i="3"/>
  <c r="A779" i="3" s="1"/>
  <c r="A776" i="1"/>
  <c r="E776" i="1" l="1"/>
  <c r="H776" i="1"/>
  <c r="E390" i="1"/>
  <c r="G390" i="1" s="1"/>
  <c r="I390" i="1" s="1"/>
  <c r="B776" i="1"/>
  <c r="D776" i="1" s="1"/>
  <c r="F776" i="1"/>
  <c r="B779" i="3"/>
  <c r="A780" i="3" s="1"/>
  <c r="A777" i="1"/>
  <c r="E777" i="1" l="1"/>
  <c r="H777" i="1"/>
  <c r="J390" i="1"/>
  <c r="K390" i="1" s="1"/>
  <c r="C391" i="1" s="1"/>
  <c r="H391" i="1" s="1"/>
  <c r="B777" i="1"/>
  <c r="D777" i="1" s="1"/>
  <c r="F777" i="1"/>
  <c r="B780" i="3"/>
  <c r="A781" i="3" s="1"/>
  <c r="A778" i="1"/>
  <c r="E778" i="1" l="1"/>
  <c r="H778" i="1"/>
  <c r="E391" i="1"/>
  <c r="G391" i="1" s="1"/>
  <c r="B778" i="1"/>
  <c r="D778" i="1" s="1"/>
  <c r="F778" i="1"/>
  <c r="B781" i="3"/>
  <c r="A782" i="3" s="1"/>
  <c r="A779" i="1"/>
  <c r="E779" i="1" l="1"/>
  <c r="H779" i="1"/>
  <c r="I391" i="1"/>
  <c r="J391" i="1" s="1"/>
  <c r="K391" i="1" s="1"/>
  <c r="C392" i="1" s="1"/>
  <c r="H392" i="1" s="1"/>
  <c r="B779" i="1"/>
  <c r="D779" i="1" s="1"/>
  <c r="F779" i="1"/>
  <c r="B782" i="3"/>
  <c r="A783" i="3" s="1"/>
  <c r="A780" i="1"/>
  <c r="E780" i="1" l="1"/>
  <c r="H780" i="1"/>
  <c r="E392" i="1"/>
  <c r="G392" i="1" s="1"/>
  <c r="I392" i="1" s="1"/>
  <c r="B780" i="1"/>
  <c r="D780" i="1" s="1"/>
  <c r="F780" i="1"/>
  <c r="B783" i="3"/>
  <c r="A784" i="3" s="1"/>
  <c r="A781" i="1"/>
  <c r="E781" i="1" l="1"/>
  <c r="H781" i="1"/>
  <c r="J392" i="1"/>
  <c r="K392" i="1" s="1"/>
  <c r="C393" i="1" s="1"/>
  <c r="H393" i="1" s="1"/>
  <c r="B781" i="1"/>
  <c r="D781" i="1" s="1"/>
  <c r="F781" i="1"/>
  <c r="B784" i="3"/>
  <c r="A785" i="3" s="1"/>
  <c r="A782" i="1"/>
  <c r="E782" i="1" l="1"/>
  <c r="H782" i="1"/>
  <c r="E393" i="1"/>
  <c r="G393" i="1" s="1"/>
  <c r="I393" i="1" s="1"/>
  <c r="B782" i="1"/>
  <c r="D782" i="1" s="1"/>
  <c r="F782" i="1"/>
  <c r="B785" i="3"/>
  <c r="A786" i="3" s="1"/>
  <c r="A783" i="1"/>
  <c r="E783" i="1" l="1"/>
  <c r="H783" i="1"/>
  <c r="J393" i="1"/>
  <c r="K393" i="1" s="1"/>
  <c r="C394" i="1" s="1"/>
  <c r="H394" i="1" s="1"/>
  <c r="B783" i="1"/>
  <c r="D783" i="1" s="1"/>
  <c r="F783" i="1"/>
  <c r="B786" i="3"/>
  <c r="A787" i="3" s="1"/>
  <c r="A784" i="1"/>
  <c r="E784" i="1" l="1"/>
  <c r="H784" i="1"/>
  <c r="E394" i="1"/>
  <c r="G394" i="1" s="1"/>
  <c r="I394" i="1" s="1"/>
  <c r="B784" i="1"/>
  <c r="D784" i="1" s="1"/>
  <c r="F784" i="1"/>
  <c r="B787" i="3"/>
  <c r="A788" i="3" s="1"/>
  <c r="A785" i="1"/>
  <c r="E785" i="1" l="1"/>
  <c r="H785" i="1"/>
  <c r="J394" i="1"/>
  <c r="K394" i="1" s="1"/>
  <c r="C395" i="1" s="1"/>
  <c r="H395" i="1" s="1"/>
  <c r="B785" i="1"/>
  <c r="D785" i="1" s="1"/>
  <c r="F785" i="1"/>
  <c r="B788" i="3"/>
  <c r="A789" i="3" s="1"/>
  <c r="A786" i="1"/>
  <c r="E786" i="1" l="1"/>
  <c r="H786" i="1"/>
  <c r="E395" i="1"/>
  <c r="G395" i="1" s="1"/>
  <c r="B786" i="1"/>
  <c r="D786" i="1" s="1"/>
  <c r="F786" i="1"/>
  <c r="B789" i="3"/>
  <c r="A790" i="3" s="1"/>
  <c r="A787" i="1"/>
  <c r="E787" i="1" l="1"/>
  <c r="H787" i="1"/>
  <c r="I395" i="1"/>
  <c r="J395" i="1" s="1"/>
  <c r="K395" i="1" s="1"/>
  <c r="C396" i="1" s="1"/>
  <c r="H396" i="1" s="1"/>
  <c r="B787" i="1"/>
  <c r="D787" i="1" s="1"/>
  <c r="F787" i="1"/>
  <c r="B790" i="3"/>
  <c r="A791" i="3" s="1"/>
  <c r="A788" i="1"/>
  <c r="E788" i="1" l="1"/>
  <c r="H788" i="1"/>
  <c r="E396" i="1"/>
  <c r="G396" i="1" s="1"/>
  <c r="B788" i="1"/>
  <c r="D788" i="1" s="1"/>
  <c r="F788" i="1"/>
  <c r="B791" i="3"/>
  <c r="A792" i="3" s="1"/>
  <c r="A789" i="1"/>
  <c r="E789" i="1" l="1"/>
  <c r="H789" i="1"/>
  <c r="I396" i="1"/>
  <c r="J396" i="1" s="1"/>
  <c r="K396" i="1" s="1"/>
  <c r="C397" i="1" s="1"/>
  <c r="H397" i="1" s="1"/>
  <c r="B789" i="1"/>
  <c r="D789" i="1" s="1"/>
  <c r="F789" i="1"/>
  <c r="B792" i="3"/>
  <c r="A793" i="3" s="1"/>
  <c r="A790" i="1"/>
  <c r="E790" i="1" l="1"/>
  <c r="H790" i="1"/>
  <c r="E397" i="1"/>
  <c r="G397" i="1" s="1"/>
  <c r="B790" i="1"/>
  <c r="D790" i="1" s="1"/>
  <c r="F790" i="1"/>
  <c r="B793" i="3"/>
  <c r="A794" i="3" s="1"/>
  <c r="A791" i="1"/>
  <c r="E791" i="1" l="1"/>
  <c r="H791" i="1"/>
  <c r="I397" i="1"/>
  <c r="J397" i="1" s="1"/>
  <c r="K397" i="1" s="1"/>
  <c r="C398" i="1" s="1"/>
  <c r="B791" i="1"/>
  <c r="D791" i="1" s="1"/>
  <c r="F791" i="1"/>
  <c r="B794" i="3"/>
  <c r="A795" i="3" s="1"/>
  <c r="A792" i="1"/>
  <c r="E792" i="1" l="1"/>
  <c r="H792" i="1"/>
  <c r="G398" i="1"/>
  <c r="I398" i="1" s="1"/>
  <c r="B792" i="1"/>
  <c r="D792" i="1" s="1"/>
  <c r="F792" i="1"/>
  <c r="B795" i="3"/>
  <c r="A796" i="3" s="1"/>
  <c r="A793" i="1"/>
  <c r="E793" i="1" l="1"/>
  <c r="H793" i="1"/>
  <c r="J398" i="1"/>
  <c r="K398" i="1" s="1"/>
  <c r="C399" i="1" s="1"/>
  <c r="B793" i="1"/>
  <c r="D793" i="1" s="1"/>
  <c r="F793" i="1"/>
  <c r="B796" i="3"/>
  <c r="A797" i="3" s="1"/>
  <c r="A794" i="1"/>
  <c r="E794" i="1" l="1"/>
  <c r="H794" i="1"/>
  <c r="G399" i="1"/>
  <c r="I399" i="1" s="1"/>
  <c r="B794" i="1"/>
  <c r="D794" i="1" s="1"/>
  <c r="F794" i="1"/>
  <c r="B797" i="3"/>
  <c r="A798" i="3" s="1"/>
  <c r="A795" i="1"/>
  <c r="E795" i="1" l="1"/>
  <c r="H795" i="1"/>
  <c r="J399" i="1"/>
  <c r="K399" i="1" s="1"/>
  <c r="C400" i="1" s="1"/>
  <c r="B795" i="1"/>
  <c r="D795" i="1" s="1"/>
  <c r="F795" i="1"/>
  <c r="B798" i="3"/>
  <c r="A799" i="3" s="1"/>
  <c r="A796" i="1"/>
  <c r="E796" i="1" l="1"/>
  <c r="H796" i="1"/>
  <c r="G400" i="1"/>
  <c r="I400" i="1" s="1"/>
  <c r="B796" i="1"/>
  <c r="D796" i="1" s="1"/>
  <c r="F796" i="1"/>
  <c r="B799" i="3"/>
  <c r="A800" i="3" s="1"/>
  <c r="A797" i="1"/>
  <c r="E797" i="1" l="1"/>
  <c r="H797" i="1"/>
  <c r="J400" i="1"/>
  <c r="K400" i="1" s="1"/>
  <c r="C401" i="1" s="1"/>
  <c r="B797" i="1"/>
  <c r="D797" i="1" s="1"/>
  <c r="F797" i="1"/>
  <c r="B800" i="3"/>
  <c r="A801" i="3" s="1"/>
  <c r="A798" i="1"/>
  <c r="E798" i="1" l="1"/>
  <c r="H798" i="1"/>
  <c r="G401" i="1"/>
  <c r="I401" i="1" s="1"/>
  <c r="B798" i="1"/>
  <c r="D798" i="1" s="1"/>
  <c r="F798" i="1"/>
  <c r="B801" i="3"/>
  <c r="A802" i="3" s="1"/>
  <c r="A799" i="1"/>
  <c r="E799" i="1" l="1"/>
  <c r="H799" i="1"/>
  <c r="J401" i="1"/>
  <c r="K401" i="1" s="1"/>
  <c r="C402" i="1" s="1"/>
  <c r="B799" i="1"/>
  <c r="D799" i="1" s="1"/>
  <c r="F799" i="1"/>
  <c r="B802" i="3"/>
  <c r="A803" i="3" s="1"/>
  <c r="A800" i="1"/>
  <c r="E800" i="1" l="1"/>
  <c r="H800" i="1"/>
  <c r="G402" i="1"/>
  <c r="I402" i="1" s="1"/>
  <c r="B800" i="1"/>
  <c r="D800" i="1" s="1"/>
  <c r="F800" i="1"/>
  <c r="B803" i="3"/>
  <c r="A804" i="3" s="1"/>
  <c r="A801" i="1"/>
  <c r="E801" i="1" l="1"/>
  <c r="H801" i="1"/>
  <c r="J402" i="1"/>
  <c r="K402" i="1" s="1"/>
  <c r="C403" i="1" s="1"/>
  <c r="B801" i="1"/>
  <c r="D801" i="1" s="1"/>
  <c r="F801" i="1"/>
  <c r="B804" i="3"/>
  <c r="A805" i="3" s="1"/>
  <c r="A802" i="1"/>
  <c r="E802" i="1" l="1"/>
  <c r="H802" i="1"/>
  <c r="G403" i="1"/>
  <c r="I403" i="1" s="1"/>
  <c r="B802" i="1"/>
  <c r="D802" i="1" s="1"/>
  <c r="F802" i="1"/>
  <c r="B805" i="3"/>
  <c r="A806" i="3" s="1"/>
  <c r="A803" i="1"/>
  <c r="E803" i="1" l="1"/>
  <c r="H803" i="1"/>
  <c r="J403" i="1"/>
  <c r="K403" i="1" s="1"/>
  <c r="C404" i="1" s="1"/>
  <c r="B803" i="1"/>
  <c r="D803" i="1" s="1"/>
  <c r="F803" i="1"/>
  <c r="B806" i="3"/>
  <c r="A807" i="3" s="1"/>
  <c r="A804" i="1"/>
  <c r="E804" i="1" l="1"/>
  <c r="H804" i="1"/>
  <c r="G404" i="1"/>
  <c r="I404" i="1" s="1"/>
  <c r="B804" i="1"/>
  <c r="D804" i="1" s="1"/>
  <c r="F804" i="1"/>
  <c r="B807" i="3"/>
  <c r="A808" i="3" s="1"/>
  <c r="A805" i="1"/>
  <c r="E805" i="1" l="1"/>
  <c r="H805" i="1"/>
  <c r="J404" i="1"/>
  <c r="K404" i="1" s="1"/>
  <c r="C405" i="1" s="1"/>
  <c r="B805" i="1"/>
  <c r="D805" i="1" s="1"/>
  <c r="F805" i="1"/>
  <c r="B808" i="3"/>
  <c r="A809" i="3" s="1"/>
  <c r="A806" i="1"/>
  <c r="E806" i="1" l="1"/>
  <c r="H806" i="1"/>
  <c r="G405" i="1"/>
  <c r="I405" i="1" s="1"/>
  <c r="B806" i="1"/>
  <c r="D806" i="1" s="1"/>
  <c r="F806" i="1"/>
  <c r="B809" i="3"/>
  <c r="A810" i="3" s="1"/>
  <c r="A807" i="1"/>
  <c r="E807" i="1" l="1"/>
  <c r="H807" i="1"/>
  <c r="J405" i="1"/>
  <c r="K405" i="1" s="1"/>
  <c r="C406" i="1" s="1"/>
  <c r="B807" i="1"/>
  <c r="D807" i="1" s="1"/>
  <c r="F807" i="1"/>
  <c r="B810" i="3"/>
  <c r="A811" i="3" s="1"/>
  <c r="A808" i="1"/>
  <c r="E808" i="1" l="1"/>
  <c r="H808" i="1"/>
  <c r="G406" i="1"/>
  <c r="I406" i="1" s="1"/>
  <c r="B808" i="1"/>
  <c r="D808" i="1" s="1"/>
  <c r="F808" i="1"/>
  <c r="B811" i="3"/>
  <c r="A812" i="3" s="1"/>
  <c r="A809" i="1"/>
  <c r="E809" i="1" l="1"/>
  <c r="H809" i="1"/>
  <c r="J406" i="1"/>
  <c r="K406" i="1" s="1"/>
  <c r="C407" i="1" s="1"/>
  <c r="B809" i="1"/>
  <c r="D809" i="1" s="1"/>
  <c r="F809" i="1"/>
  <c r="B812" i="3"/>
  <c r="A813" i="3" s="1"/>
  <c r="A810" i="1"/>
  <c r="E810" i="1" l="1"/>
  <c r="H810" i="1"/>
  <c r="G407" i="1"/>
  <c r="I407" i="1" s="1"/>
  <c r="B810" i="1"/>
  <c r="D810" i="1" s="1"/>
  <c r="F810" i="1"/>
  <c r="B813" i="3"/>
  <c r="A814" i="3" s="1"/>
  <c r="A811" i="1"/>
  <c r="E811" i="1" l="1"/>
  <c r="H811" i="1"/>
  <c r="J407" i="1"/>
  <c r="K407" i="1" s="1"/>
  <c r="C408" i="1" s="1"/>
  <c r="B811" i="1"/>
  <c r="D811" i="1" s="1"/>
  <c r="F811" i="1"/>
  <c r="B814" i="3"/>
  <c r="A815" i="3" s="1"/>
  <c r="A812" i="1"/>
  <c r="E812" i="1" l="1"/>
  <c r="H812" i="1"/>
  <c r="G408" i="1"/>
  <c r="I408" i="1" s="1"/>
  <c r="B812" i="1"/>
  <c r="D812" i="1" s="1"/>
  <c r="F812" i="1"/>
  <c r="B815" i="3"/>
  <c r="A816" i="3" s="1"/>
  <c r="A813" i="1"/>
  <c r="E813" i="1" l="1"/>
  <c r="H813" i="1"/>
  <c r="J408" i="1"/>
  <c r="K408" i="1" s="1"/>
  <c r="C409" i="1" s="1"/>
  <c r="B813" i="1"/>
  <c r="D813" i="1" s="1"/>
  <c r="F813" i="1"/>
  <c r="B816" i="3"/>
  <c r="A817" i="3" s="1"/>
  <c r="A814" i="1"/>
  <c r="E814" i="1" l="1"/>
  <c r="H814" i="1"/>
  <c r="G409" i="1"/>
  <c r="I409" i="1" s="1"/>
  <c r="B814" i="1"/>
  <c r="D814" i="1" s="1"/>
  <c r="F814" i="1"/>
  <c r="B817" i="3"/>
  <c r="A818" i="3" s="1"/>
  <c r="A815" i="1"/>
  <c r="E815" i="1" l="1"/>
  <c r="H815" i="1"/>
  <c r="J409" i="1"/>
  <c r="K409" i="1" s="1"/>
  <c r="C410" i="1" s="1"/>
  <c r="B815" i="1"/>
  <c r="D815" i="1" s="1"/>
  <c r="F815" i="1"/>
  <c r="B818" i="3"/>
  <c r="A819" i="3" s="1"/>
  <c r="A816" i="1"/>
  <c r="E816" i="1" l="1"/>
  <c r="H816" i="1"/>
  <c r="G410" i="1"/>
  <c r="I410" i="1" s="1"/>
  <c r="B816" i="1"/>
  <c r="D816" i="1" s="1"/>
  <c r="F816" i="1"/>
  <c r="B819" i="3"/>
  <c r="A820" i="3" s="1"/>
  <c r="A817" i="1"/>
  <c r="E817" i="1" l="1"/>
  <c r="H817" i="1"/>
  <c r="J410" i="1"/>
  <c r="K410" i="1" s="1"/>
  <c r="C411" i="1" s="1"/>
  <c r="B817" i="1"/>
  <c r="D817" i="1" s="1"/>
  <c r="F817" i="1"/>
  <c r="B820" i="3"/>
  <c r="A821" i="3" s="1"/>
  <c r="A818" i="1"/>
  <c r="E818" i="1" l="1"/>
  <c r="H818" i="1"/>
  <c r="G411" i="1"/>
  <c r="I411" i="1" s="1"/>
  <c r="B818" i="1"/>
  <c r="D818" i="1" s="1"/>
  <c r="F818" i="1"/>
  <c r="B821" i="3"/>
  <c r="A822" i="3" s="1"/>
  <c r="A819" i="1"/>
  <c r="E819" i="1" l="1"/>
  <c r="H819" i="1"/>
  <c r="J411" i="1"/>
  <c r="K411" i="1" s="1"/>
  <c r="C412" i="1" s="1"/>
  <c r="B819" i="1"/>
  <c r="D819" i="1" s="1"/>
  <c r="F819" i="1"/>
  <c r="B822" i="3"/>
  <c r="A823" i="3" s="1"/>
  <c r="A820" i="1"/>
  <c r="E820" i="1" l="1"/>
  <c r="H820" i="1"/>
  <c r="G412" i="1"/>
  <c r="I412" i="1" s="1"/>
  <c r="B820" i="1"/>
  <c r="D820" i="1" s="1"/>
  <c r="F820" i="1"/>
  <c r="B823" i="3"/>
  <c r="A824" i="3" s="1"/>
  <c r="A821" i="1"/>
  <c r="E821" i="1" l="1"/>
  <c r="H821" i="1"/>
  <c r="J412" i="1"/>
  <c r="K412" i="1" s="1"/>
  <c r="C413" i="1" s="1"/>
  <c r="B821" i="1"/>
  <c r="D821" i="1" s="1"/>
  <c r="F821" i="1"/>
  <c r="B824" i="3"/>
  <c r="A825" i="3" s="1"/>
  <c r="A822" i="1"/>
  <c r="E822" i="1" l="1"/>
  <c r="H822" i="1"/>
  <c r="G413" i="1"/>
  <c r="I413" i="1" s="1"/>
  <c r="B822" i="1"/>
  <c r="D822" i="1" s="1"/>
  <c r="F822" i="1"/>
  <c r="B825" i="3"/>
  <c r="A826" i="3" s="1"/>
  <c r="A823" i="1"/>
  <c r="E823" i="1" l="1"/>
  <c r="H823" i="1"/>
  <c r="J413" i="1"/>
  <c r="K413" i="1" s="1"/>
  <c r="C414" i="1" s="1"/>
  <c r="B823" i="1"/>
  <c r="D823" i="1" s="1"/>
  <c r="F823" i="1"/>
  <c r="B826" i="3"/>
  <c r="A827" i="3" s="1"/>
  <c r="A824" i="1"/>
  <c r="E824" i="1" l="1"/>
  <c r="H824" i="1"/>
  <c r="G414" i="1"/>
  <c r="I414" i="1" s="1"/>
  <c r="B824" i="1"/>
  <c r="D824" i="1" s="1"/>
  <c r="F824" i="1"/>
  <c r="B827" i="3"/>
  <c r="A828" i="3" s="1"/>
  <c r="A825" i="1"/>
  <c r="E825" i="1" l="1"/>
  <c r="H825" i="1"/>
  <c r="J414" i="1"/>
  <c r="K414" i="1" s="1"/>
  <c r="C415" i="1" s="1"/>
  <c r="B825" i="1"/>
  <c r="D825" i="1" s="1"/>
  <c r="F825" i="1"/>
  <c r="B828" i="3"/>
  <c r="A829" i="3" s="1"/>
  <c r="A826" i="1"/>
  <c r="E826" i="1" l="1"/>
  <c r="H826" i="1"/>
  <c r="G415" i="1"/>
  <c r="I415" i="1" s="1"/>
  <c r="B826" i="1"/>
  <c r="D826" i="1" s="1"/>
  <c r="F826" i="1"/>
  <c r="B829" i="3"/>
  <c r="A830" i="3" s="1"/>
  <c r="A827" i="1"/>
  <c r="E827" i="1" l="1"/>
  <c r="H827" i="1"/>
  <c r="J415" i="1"/>
  <c r="K415" i="1" s="1"/>
  <c r="C416" i="1" s="1"/>
  <c r="B827" i="1"/>
  <c r="D827" i="1" s="1"/>
  <c r="F827" i="1"/>
  <c r="B830" i="3"/>
  <c r="A831" i="3" s="1"/>
  <c r="A828" i="1"/>
  <c r="E828" i="1" l="1"/>
  <c r="H828" i="1"/>
  <c r="G416" i="1"/>
  <c r="I416" i="1" s="1"/>
  <c r="B828" i="1"/>
  <c r="D828" i="1" s="1"/>
  <c r="F828" i="1"/>
  <c r="B831" i="3"/>
  <c r="A832" i="3" s="1"/>
  <c r="A829" i="1"/>
  <c r="E829" i="1" l="1"/>
  <c r="H829" i="1"/>
  <c r="J416" i="1"/>
  <c r="K416" i="1" s="1"/>
  <c r="C417" i="1" s="1"/>
  <c r="B829" i="1"/>
  <c r="D829" i="1" s="1"/>
  <c r="F829" i="1"/>
  <c r="B832" i="3"/>
  <c r="A833" i="3" s="1"/>
  <c r="A830" i="1"/>
  <c r="E830" i="1" l="1"/>
  <c r="H830" i="1"/>
  <c r="G417" i="1"/>
  <c r="I417" i="1" s="1"/>
  <c r="B830" i="1"/>
  <c r="D830" i="1" s="1"/>
  <c r="F830" i="1"/>
  <c r="B833" i="3"/>
  <c r="A834" i="3" s="1"/>
  <c r="A831" i="1"/>
  <c r="E831" i="1" l="1"/>
  <c r="H831" i="1"/>
  <c r="J417" i="1"/>
  <c r="K417" i="1" s="1"/>
  <c r="C418" i="1" s="1"/>
  <c r="B831" i="1"/>
  <c r="D831" i="1" s="1"/>
  <c r="F831" i="1"/>
  <c r="B834" i="3"/>
  <c r="A835" i="3" s="1"/>
  <c r="A832" i="1"/>
  <c r="E832" i="1" l="1"/>
  <c r="H832" i="1"/>
  <c r="G418" i="1"/>
  <c r="I418" i="1" s="1"/>
  <c r="B832" i="1"/>
  <c r="D832" i="1" s="1"/>
  <c r="F832" i="1"/>
  <c r="B835" i="3"/>
  <c r="A836" i="3" s="1"/>
  <c r="A833" i="1"/>
  <c r="E833" i="1" l="1"/>
  <c r="H833" i="1"/>
  <c r="J418" i="1"/>
  <c r="K418" i="1" s="1"/>
  <c r="C419" i="1" s="1"/>
  <c r="B833" i="1"/>
  <c r="D833" i="1" s="1"/>
  <c r="F833" i="1"/>
  <c r="B836" i="3"/>
  <c r="A837" i="3" s="1"/>
  <c r="A834" i="1"/>
  <c r="E834" i="1" l="1"/>
  <c r="H834" i="1"/>
  <c r="G419" i="1"/>
  <c r="I419" i="1" s="1"/>
  <c r="B834" i="1"/>
  <c r="D834" i="1" s="1"/>
  <c r="F834" i="1"/>
  <c r="B837" i="3"/>
  <c r="A838" i="3" s="1"/>
  <c r="A835" i="1"/>
  <c r="E835" i="1" l="1"/>
  <c r="H835" i="1"/>
  <c r="J419" i="1"/>
  <c r="K419" i="1" s="1"/>
  <c r="C420" i="1" s="1"/>
  <c r="B835" i="1"/>
  <c r="D835" i="1" s="1"/>
  <c r="F835" i="1"/>
  <c r="B838" i="3"/>
  <c r="A839" i="3" s="1"/>
  <c r="A836" i="1"/>
  <c r="E836" i="1" l="1"/>
  <c r="H836" i="1"/>
  <c r="G420" i="1"/>
  <c r="I420" i="1" s="1"/>
  <c r="B836" i="1"/>
  <c r="D836" i="1" s="1"/>
  <c r="F836" i="1"/>
  <c r="B839" i="3"/>
  <c r="A840" i="3" s="1"/>
  <c r="A837" i="1"/>
  <c r="E837" i="1" l="1"/>
  <c r="H837" i="1"/>
  <c r="J420" i="1"/>
  <c r="K420" i="1" s="1"/>
  <c r="C421" i="1" s="1"/>
  <c r="B837" i="1"/>
  <c r="D837" i="1" s="1"/>
  <c r="F837" i="1"/>
  <c r="B840" i="3"/>
  <c r="A841" i="3" s="1"/>
  <c r="A838" i="1"/>
  <c r="E838" i="1" l="1"/>
  <c r="H838" i="1"/>
  <c r="G421" i="1"/>
  <c r="I421" i="1" s="1"/>
  <c r="B838" i="1"/>
  <c r="D838" i="1" s="1"/>
  <c r="F838" i="1"/>
  <c r="B841" i="3"/>
  <c r="A842" i="3" s="1"/>
  <c r="A839" i="1"/>
  <c r="E839" i="1" l="1"/>
  <c r="H839" i="1"/>
  <c r="J421" i="1"/>
  <c r="K421" i="1" s="1"/>
  <c r="C422" i="1" s="1"/>
  <c r="B839" i="1"/>
  <c r="D839" i="1" s="1"/>
  <c r="F839" i="1"/>
  <c r="B842" i="3"/>
  <c r="A843" i="3" s="1"/>
  <c r="A840" i="1"/>
  <c r="E840" i="1" l="1"/>
  <c r="H840" i="1"/>
  <c r="G422" i="1"/>
  <c r="I422" i="1" s="1"/>
  <c r="B840" i="1"/>
  <c r="D840" i="1" s="1"/>
  <c r="F840" i="1"/>
  <c r="B843" i="3"/>
  <c r="A844" i="3" s="1"/>
  <c r="A841" i="1"/>
  <c r="E841" i="1" l="1"/>
  <c r="H841" i="1"/>
  <c r="J422" i="1"/>
  <c r="K422" i="1" s="1"/>
  <c r="C423" i="1" s="1"/>
  <c r="B841" i="1"/>
  <c r="D841" i="1" s="1"/>
  <c r="F841" i="1"/>
  <c r="B844" i="3"/>
  <c r="A845" i="3" s="1"/>
  <c r="A842" i="1"/>
  <c r="E842" i="1" l="1"/>
  <c r="H842" i="1"/>
  <c r="G423" i="1"/>
  <c r="I423" i="1" s="1"/>
  <c r="B842" i="1"/>
  <c r="D842" i="1" s="1"/>
  <c r="F842" i="1"/>
  <c r="B845" i="3"/>
  <c r="A846" i="3" s="1"/>
  <c r="A843" i="1"/>
  <c r="E843" i="1" l="1"/>
  <c r="H843" i="1"/>
  <c r="J423" i="1"/>
  <c r="K423" i="1" s="1"/>
  <c r="C424" i="1" s="1"/>
  <c r="B843" i="1"/>
  <c r="D843" i="1" s="1"/>
  <c r="F843" i="1"/>
  <c r="B846" i="3"/>
  <c r="A847" i="3" s="1"/>
  <c r="A844" i="1"/>
  <c r="E844" i="1" l="1"/>
  <c r="H844" i="1"/>
  <c r="G424" i="1"/>
  <c r="I424" i="1" s="1"/>
  <c r="B844" i="1"/>
  <c r="D844" i="1" s="1"/>
  <c r="F844" i="1"/>
  <c r="B847" i="3"/>
  <c r="A848" i="3" s="1"/>
  <c r="A845" i="1"/>
  <c r="E845" i="1" l="1"/>
  <c r="H845" i="1"/>
  <c r="J424" i="1"/>
  <c r="K424" i="1" s="1"/>
  <c r="C425" i="1" s="1"/>
  <c r="B845" i="1"/>
  <c r="D845" i="1" s="1"/>
  <c r="F845" i="1"/>
  <c r="B848" i="3"/>
  <c r="A849" i="3" s="1"/>
  <c r="A846" i="1"/>
  <c r="E846" i="1" l="1"/>
  <c r="H846" i="1"/>
  <c r="G425" i="1"/>
  <c r="I425" i="1" s="1"/>
  <c r="B846" i="1"/>
  <c r="D846" i="1" s="1"/>
  <c r="F846" i="1"/>
  <c r="B849" i="3"/>
  <c r="A850" i="3" s="1"/>
  <c r="A847" i="1"/>
  <c r="E847" i="1" l="1"/>
  <c r="H847" i="1"/>
  <c r="J425" i="1"/>
  <c r="K425" i="1" s="1"/>
  <c r="C426" i="1" s="1"/>
  <c r="B847" i="1"/>
  <c r="D847" i="1" s="1"/>
  <c r="F847" i="1"/>
  <c r="B850" i="3"/>
  <c r="A851" i="3" s="1"/>
  <c r="A848" i="1"/>
  <c r="E848" i="1" l="1"/>
  <c r="H848" i="1"/>
  <c r="G426" i="1"/>
  <c r="I426" i="1" s="1"/>
  <c r="B848" i="1"/>
  <c r="D848" i="1" s="1"/>
  <c r="F848" i="1"/>
  <c r="B851" i="3"/>
  <c r="A852" i="3" s="1"/>
  <c r="A849" i="1"/>
  <c r="E849" i="1" l="1"/>
  <c r="H849" i="1"/>
  <c r="J426" i="1"/>
  <c r="K426" i="1" s="1"/>
  <c r="C427" i="1" s="1"/>
  <c r="B849" i="1"/>
  <c r="D849" i="1" s="1"/>
  <c r="F849" i="1"/>
  <c r="B852" i="3"/>
  <c r="A853" i="3" s="1"/>
  <c r="A850" i="1"/>
  <c r="E850" i="1" l="1"/>
  <c r="H850" i="1"/>
  <c r="G427" i="1"/>
  <c r="I427" i="1" s="1"/>
  <c r="B850" i="1"/>
  <c r="D850" i="1" s="1"/>
  <c r="F850" i="1"/>
  <c r="B853" i="3"/>
  <c r="A854" i="3" s="1"/>
  <c r="A851" i="1"/>
  <c r="E851" i="1" l="1"/>
  <c r="H851" i="1"/>
  <c r="J427" i="1"/>
  <c r="K427" i="1" s="1"/>
  <c r="C428" i="1" s="1"/>
  <c r="B851" i="1"/>
  <c r="D851" i="1" s="1"/>
  <c r="F851" i="1"/>
  <c r="B854" i="3"/>
  <c r="A855" i="3" s="1"/>
  <c r="A852" i="1"/>
  <c r="E852" i="1" l="1"/>
  <c r="H852" i="1"/>
  <c r="G428" i="1"/>
  <c r="I428" i="1" s="1"/>
  <c r="B852" i="1"/>
  <c r="D852" i="1" s="1"/>
  <c r="F852" i="1"/>
  <c r="B855" i="3"/>
  <c r="A856" i="3" s="1"/>
  <c r="A853" i="1"/>
  <c r="E853" i="1" l="1"/>
  <c r="H853" i="1"/>
  <c r="J428" i="1"/>
  <c r="K428" i="1" s="1"/>
  <c r="C429" i="1" s="1"/>
  <c r="B853" i="1"/>
  <c r="D853" i="1" s="1"/>
  <c r="F853" i="1"/>
  <c r="B856" i="3"/>
  <c r="A857" i="3" s="1"/>
  <c r="A854" i="1"/>
  <c r="E854" i="1" l="1"/>
  <c r="H854" i="1"/>
  <c r="G429" i="1"/>
  <c r="I429" i="1" s="1"/>
  <c r="B854" i="1"/>
  <c r="D854" i="1" s="1"/>
  <c r="F854" i="1"/>
  <c r="B857" i="3"/>
  <c r="A858" i="3" s="1"/>
  <c r="A855" i="1"/>
  <c r="E855" i="1" l="1"/>
  <c r="H855" i="1"/>
  <c r="J429" i="1"/>
  <c r="K429" i="1" s="1"/>
  <c r="C430" i="1" s="1"/>
  <c r="B855" i="1"/>
  <c r="D855" i="1" s="1"/>
  <c r="F855" i="1"/>
  <c r="B858" i="3"/>
  <c r="A859" i="3" s="1"/>
  <c r="A856" i="1"/>
  <c r="E856" i="1" l="1"/>
  <c r="H856" i="1"/>
  <c r="G430" i="1"/>
  <c r="I430" i="1" s="1"/>
  <c r="B856" i="1"/>
  <c r="D856" i="1" s="1"/>
  <c r="F856" i="1"/>
  <c r="B859" i="3"/>
  <c r="A860" i="3" s="1"/>
  <c r="A857" i="1"/>
  <c r="E857" i="1" l="1"/>
  <c r="H857" i="1"/>
  <c r="J430" i="1"/>
  <c r="K430" i="1" s="1"/>
  <c r="C431" i="1" s="1"/>
  <c r="B857" i="1"/>
  <c r="D857" i="1" s="1"/>
  <c r="F857" i="1"/>
  <c r="B860" i="3"/>
  <c r="A861" i="3" s="1"/>
  <c r="A858" i="1"/>
  <c r="E858" i="1" l="1"/>
  <c r="H858" i="1"/>
  <c r="G431" i="1"/>
  <c r="I431" i="1" s="1"/>
  <c r="B858" i="1"/>
  <c r="D858" i="1" s="1"/>
  <c r="F858" i="1"/>
  <c r="B861" i="3"/>
  <c r="A862" i="3" s="1"/>
  <c r="A859" i="1"/>
  <c r="E859" i="1" l="1"/>
  <c r="H859" i="1"/>
  <c r="J431" i="1"/>
  <c r="K431" i="1" s="1"/>
  <c r="C432" i="1" s="1"/>
  <c r="B859" i="1"/>
  <c r="D859" i="1" s="1"/>
  <c r="F859" i="1"/>
  <c r="B862" i="3"/>
  <c r="A863" i="3" s="1"/>
  <c r="A860" i="1"/>
  <c r="E860" i="1" l="1"/>
  <c r="H860" i="1"/>
  <c r="G432" i="1"/>
  <c r="I432" i="1" s="1"/>
  <c r="B860" i="1"/>
  <c r="D860" i="1" s="1"/>
  <c r="F860" i="1"/>
  <c r="B863" i="3"/>
  <c r="A864" i="3" s="1"/>
  <c r="A861" i="1"/>
  <c r="E861" i="1" l="1"/>
  <c r="H861" i="1"/>
  <c r="J432" i="1"/>
  <c r="K432" i="1" s="1"/>
  <c r="C433" i="1" s="1"/>
  <c r="B861" i="1"/>
  <c r="D861" i="1" s="1"/>
  <c r="F861" i="1"/>
  <c r="B864" i="3"/>
  <c r="A865" i="3" s="1"/>
  <c r="A862" i="1"/>
  <c r="E862" i="1" l="1"/>
  <c r="H862" i="1"/>
  <c r="G433" i="1"/>
  <c r="I433" i="1" s="1"/>
  <c r="B862" i="1"/>
  <c r="D862" i="1" s="1"/>
  <c r="F862" i="1"/>
  <c r="B865" i="3"/>
  <c r="A866" i="3" s="1"/>
  <c r="A863" i="1"/>
  <c r="E863" i="1" l="1"/>
  <c r="H863" i="1"/>
  <c r="J433" i="1"/>
  <c r="K433" i="1" s="1"/>
  <c r="C434" i="1" s="1"/>
  <c r="B863" i="1"/>
  <c r="D863" i="1" s="1"/>
  <c r="F863" i="1"/>
  <c r="B866" i="3"/>
  <c r="A867" i="3" s="1"/>
  <c r="A864" i="1"/>
  <c r="E864" i="1" l="1"/>
  <c r="H864" i="1"/>
  <c r="G434" i="1"/>
  <c r="I434" i="1" s="1"/>
  <c r="B864" i="1"/>
  <c r="D864" i="1" s="1"/>
  <c r="F864" i="1"/>
  <c r="B867" i="3"/>
  <c r="A868" i="3" s="1"/>
  <c r="A865" i="1"/>
  <c r="E865" i="1" l="1"/>
  <c r="H865" i="1"/>
  <c r="J434" i="1"/>
  <c r="K434" i="1" s="1"/>
  <c r="C435" i="1" s="1"/>
  <c r="B865" i="1"/>
  <c r="D865" i="1" s="1"/>
  <c r="F865" i="1"/>
  <c r="B868" i="3"/>
  <c r="A869" i="3" s="1"/>
  <c r="A866" i="1"/>
  <c r="E866" i="1" l="1"/>
  <c r="H866" i="1"/>
  <c r="G435" i="1"/>
  <c r="I435" i="1" s="1"/>
  <c r="B866" i="1"/>
  <c r="D866" i="1" s="1"/>
  <c r="F866" i="1"/>
  <c r="B869" i="3"/>
  <c r="A870" i="3" s="1"/>
  <c r="A867" i="1"/>
  <c r="E867" i="1" l="1"/>
  <c r="H867" i="1"/>
  <c r="J435" i="1"/>
  <c r="K435" i="1" s="1"/>
  <c r="C436" i="1" s="1"/>
  <c r="B867" i="1"/>
  <c r="D867" i="1" s="1"/>
  <c r="F867" i="1"/>
  <c r="B870" i="3"/>
  <c r="A871" i="3" s="1"/>
  <c r="A868" i="1"/>
  <c r="E868" i="1" l="1"/>
  <c r="H868" i="1"/>
  <c r="G436" i="1"/>
  <c r="I436" i="1" s="1"/>
  <c r="B868" i="1"/>
  <c r="D868" i="1" s="1"/>
  <c r="F868" i="1"/>
  <c r="B871" i="3"/>
  <c r="A872" i="3" s="1"/>
  <c r="A869" i="1"/>
  <c r="E869" i="1" l="1"/>
  <c r="H869" i="1"/>
  <c r="J436" i="1"/>
  <c r="K436" i="1" s="1"/>
  <c r="C437" i="1" s="1"/>
  <c r="B869" i="1"/>
  <c r="D869" i="1" s="1"/>
  <c r="F869" i="1"/>
  <c r="B872" i="3"/>
  <c r="A873" i="3" s="1"/>
  <c r="A870" i="1"/>
  <c r="E870" i="1" l="1"/>
  <c r="H870" i="1"/>
  <c r="G437" i="1"/>
  <c r="I437" i="1" s="1"/>
  <c r="B870" i="1"/>
  <c r="D870" i="1" s="1"/>
  <c r="F870" i="1"/>
  <c r="B873" i="3"/>
  <c r="A874" i="3" s="1"/>
  <c r="A871" i="1"/>
  <c r="E871" i="1" l="1"/>
  <c r="H871" i="1"/>
  <c r="J437" i="1"/>
  <c r="K437" i="1" s="1"/>
  <c r="C438" i="1" s="1"/>
  <c r="B871" i="1"/>
  <c r="D871" i="1" s="1"/>
  <c r="F871" i="1"/>
  <c r="B874" i="3"/>
  <c r="A875" i="3" s="1"/>
  <c r="A872" i="1"/>
  <c r="E872" i="1" l="1"/>
  <c r="H872" i="1"/>
  <c r="G438" i="1"/>
  <c r="I438" i="1" s="1"/>
  <c r="B872" i="1"/>
  <c r="D872" i="1" s="1"/>
  <c r="F872" i="1"/>
  <c r="B875" i="3"/>
  <c r="A876" i="3" s="1"/>
  <c r="A873" i="1"/>
  <c r="E873" i="1" l="1"/>
  <c r="H873" i="1"/>
  <c r="J438" i="1"/>
  <c r="K438" i="1" s="1"/>
  <c r="C439" i="1" s="1"/>
  <c r="B873" i="1"/>
  <c r="D873" i="1" s="1"/>
  <c r="F873" i="1"/>
  <c r="B876" i="3"/>
  <c r="A877" i="3" s="1"/>
  <c r="A874" i="1"/>
  <c r="E874" i="1" l="1"/>
  <c r="H874" i="1"/>
  <c r="G439" i="1"/>
  <c r="I439" i="1" s="1"/>
  <c r="B874" i="1"/>
  <c r="D874" i="1" s="1"/>
  <c r="F874" i="1"/>
  <c r="B877" i="3"/>
  <c r="A878" i="3" s="1"/>
  <c r="A875" i="1"/>
  <c r="E875" i="1" l="1"/>
  <c r="H875" i="1"/>
  <c r="J439" i="1"/>
  <c r="K439" i="1" s="1"/>
  <c r="C440" i="1" s="1"/>
  <c r="B875" i="1"/>
  <c r="D875" i="1" s="1"/>
  <c r="F875" i="1"/>
  <c r="B878" i="3"/>
  <c r="A879" i="3" s="1"/>
  <c r="A876" i="1"/>
  <c r="E876" i="1" l="1"/>
  <c r="H876" i="1"/>
  <c r="G440" i="1"/>
  <c r="I440" i="1" s="1"/>
  <c r="B876" i="1"/>
  <c r="D876" i="1" s="1"/>
  <c r="F876" i="1"/>
  <c r="B879" i="3"/>
  <c r="A880" i="3" s="1"/>
  <c r="A877" i="1"/>
  <c r="E877" i="1" l="1"/>
  <c r="H877" i="1"/>
  <c r="J440" i="1"/>
  <c r="K440" i="1" s="1"/>
  <c r="C441" i="1" s="1"/>
  <c r="B877" i="1"/>
  <c r="D877" i="1" s="1"/>
  <c r="F877" i="1"/>
  <c r="B880" i="3"/>
  <c r="A881" i="3" s="1"/>
  <c r="A878" i="1"/>
  <c r="E878" i="1" l="1"/>
  <c r="H878" i="1"/>
  <c r="G441" i="1"/>
  <c r="I441" i="1" s="1"/>
  <c r="B878" i="1"/>
  <c r="D878" i="1" s="1"/>
  <c r="F878" i="1"/>
  <c r="B881" i="3"/>
  <c r="A882" i="3" s="1"/>
  <c r="A879" i="1"/>
  <c r="E879" i="1" l="1"/>
  <c r="H879" i="1"/>
  <c r="J441" i="1"/>
  <c r="K441" i="1" s="1"/>
  <c r="C442" i="1" s="1"/>
  <c r="B879" i="1"/>
  <c r="D879" i="1" s="1"/>
  <c r="F879" i="1"/>
  <c r="B882" i="3"/>
  <c r="A883" i="3" s="1"/>
  <c r="A880" i="1"/>
  <c r="E880" i="1" l="1"/>
  <c r="H880" i="1"/>
  <c r="G442" i="1"/>
  <c r="I442" i="1" s="1"/>
  <c r="B880" i="1"/>
  <c r="D880" i="1" s="1"/>
  <c r="F880" i="1"/>
  <c r="B883" i="3"/>
  <c r="A884" i="3" s="1"/>
  <c r="A881" i="1"/>
  <c r="E881" i="1" l="1"/>
  <c r="H881" i="1"/>
  <c r="J442" i="1"/>
  <c r="K442" i="1" s="1"/>
  <c r="C443" i="1" s="1"/>
  <c r="B881" i="1"/>
  <c r="D881" i="1" s="1"/>
  <c r="F881" i="1"/>
  <c r="B884" i="3"/>
  <c r="A885" i="3" s="1"/>
  <c r="A882" i="1"/>
  <c r="E882" i="1" l="1"/>
  <c r="H882" i="1"/>
  <c r="G443" i="1"/>
  <c r="I443" i="1" s="1"/>
  <c r="B882" i="1"/>
  <c r="D882" i="1" s="1"/>
  <c r="F882" i="1"/>
  <c r="B885" i="3"/>
  <c r="A886" i="3" s="1"/>
  <c r="A883" i="1"/>
  <c r="E883" i="1" l="1"/>
  <c r="H883" i="1"/>
  <c r="J443" i="1"/>
  <c r="K443" i="1" s="1"/>
  <c r="C444" i="1" s="1"/>
  <c r="B883" i="1"/>
  <c r="D883" i="1" s="1"/>
  <c r="F883" i="1"/>
  <c r="B886" i="3"/>
  <c r="A887" i="3" s="1"/>
  <c r="A884" i="1"/>
  <c r="E884" i="1" l="1"/>
  <c r="H884" i="1"/>
  <c r="G444" i="1"/>
  <c r="I444" i="1" s="1"/>
  <c r="B884" i="1"/>
  <c r="D884" i="1" s="1"/>
  <c r="F884" i="1"/>
  <c r="B887" i="3"/>
  <c r="A888" i="3" s="1"/>
  <c r="A885" i="1"/>
  <c r="E885" i="1" l="1"/>
  <c r="H885" i="1"/>
  <c r="J444" i="1"/>
  <c r="K444" i="1" s="1"/>
  <c r="C445" i="1" s="1"/>
  <c r="B885" i="1"/>
  <c r="D885" i="1" s="1"/>
  <c r="F885" i="1"/>
  <c r="B888" i="3"/>
  <c r="A889" i="3" s="1"/>
  <c r="A886" i="1"/>
  <c r="E886" i="1" l="1"/>
  <c r="H886" i="1"/>
  <c r="G445" i="1"/>
  <c r="I445" i="1" s="1"/>
  <c r="B886" i="1"/>
  <c r="D886" i="1" s="1"/>
  <c r="F886" i="1"/>
  <c r="B889" i="3"/>
  <c r="A890" i="3" s="1"/>
  <c r="A887" i="1"/>
  <c r="E887" i="1" l="1"/>
  <c r="H887" i="1"/>
  <c r="J445" i="1"/>
  <c r="K445" i="1" s="1"/>
  <c r="C446" i="1" s="1"/>
  <c r="B887" i="1"/>
  <c r="D887" i="1" s="1"/>
  <c r="F887" i="1"/>
  <c r="B890" i="3"/>
  <c r="A891" i="3" s="1"/>
  <c r="A888" i="1"/>
  <c r="E888" i="1" l="1"/>
  <c r="H888" i="1"/>
  <c r="G446" i="1"/>
  <c r="I446" i="1" s="1"/>
  <c r="B888" i="1"/>
  <c r="D888" i="1" s="1"/>
  <c r="F888" i="1"/>
  <c r="B891" i="3"/>
  <c r="A892" i="3" s="1"/>
  <c r="A889" i="1"/>
  <c r="E889" i="1" l="1"/>
  <c r="H889" i="1"/>
  <c r="J446" i="1"/>
  <c r="K446" i="1" s="1"/>
  <c r="C447" i="1" s="1"/>
  <c r="B889" i="1"/>
  <c r="D889" i="1" s="1"/>
  <c r="F889" i="1"/>
  <c r="B892" i="3"/>
  <c r="A893" i="3" s="1"/>
  <c r="A890" i="1"/>
  <c r="E890" i="1" l="1"/>
  <c r="H890" i="1"/>
  <c r="G447" i="1"/>
  <c r="I447" i="1" s="1"/>
  <c r="B890" i="1"/>
  <c r="D890" i="1" s="1"/>
  <c r="F890" i="1"/>
  <c r="B893" i="3"/>
  <c r="A894" i="3" s="1"/>
  <c r="A891" i="1"/>
  <c r="E891" i="1" l="1"/>
  <c r="H891" i="1"/>
  <c r="J447" i="1"/>
  <c r="K447" i="1" s="1"/>
  <c r="C448" i="1" s="1"/>
  <c r="B891" i="1"/>
  <c r="D891" i="1" s="1"/>
  <c r="F891" i="1"/>
  <c r="B894" i="3"/>
  <c r="A895" i="3" s="1"/>
  <c r="A892" i="1"/>
  <c r="E892" i="1" l="1"/>
  <c r="H892" i="1"/>
  <c r="G448" i="1"/>
  <c r="I448" i="1" s="1"/>
  <c r="B892" i="1"/>
  <c r="D892" i="1" s="1"/>
  <c r="F892" i="1"/>
  <c r="B895" i="3"/>
  <c r="A896" i="3" s="1"/>
  <c r="A893" i="1"/>
  <c r="E893" i="1" l="1"/>
  <c r="H893" i="1"/>
  <c r="J448" i="1"/>
  <c r="K448" i="1" s="1"/>
  <c r="C449" i="1" s="1"/>
  <c r="B893" i="1"/>
  <c r="D893" i="1" s="1"/>
  <c r="F893" i="1"/>
  <c r="B896" i="3"/>
  <c r="A897" i="3" s="1"/>
  <c r="A894" i="1"/>
  <c r="E894" i="1" l="1"/>
  <c r="H894" i="1"/>
  <c r="G449" i="1"/>
  <c r="I449" i="1" s="1"/>
  <c r="B894" i="1"/>
  <c r="D894" i="1" s="1"/>
  <c r="F894" i="1"/>
  <c r="B897" i="3"/>
  <c r="A898" i="3" s="1"/>
  <c r="A895" i="1"/>
  <c r="E895" i="1" l="1"/>
  <c r="H895" i="1"/>
  <c r="J449" i="1"/>
  <c r="K449" i="1" s="1"/>
  <c r="C450" i="1" s="1"/>
  <c r="B895" i="1"/>
  <c r="D895" i="1" s="1"/>
  <c r="F895" i="1"/>
  <c r="B898" i="3"/>
  <c r="A899" i="3" s="1"/>
  <c r="A896" i="1"/>
  <c r="E896" i="1" l="1"/>
  <c r="H896" i="1"/>
  <c r="G450" i="1"/>
  <c r="I450" i="1" s="1"/>
  <c r="B896" i="1"/>
  <c r="D896" i="1" s="1"/>
  <c r="F896" i="1"/>
  <c r="B899" i="3"/>
  <c r="A900" i="3" s="1"/>
  <c r="A897" i="1"/>
  <c r="E897" i="1" l="1"/>
  <c r="H897" i="1"/>
  <c r="J450" i="1"/>
  <c r="K450" i="1" s="1"/>
  <c r="C451" i="1" s="1"/>
  <c r="B897" i="1"/>
  <c r="D897" i="1" s="1"/>
  <c r="F897" i="1"/>
  <c r="B900" i="3"/>
  <c r="A901" i="3" s="1"/>
  <c r="A898" i="1"/>
  <c r="E898" i="1" l="1"/>
  <c r="H898" i="1"/>
  <c r="G451" i="1"/>
  <c r="I451" i="1" s="1"/>
  <c r="B898" i="1"/>
  <c r="D898" i="1" s="1"/>
  <c r="F898" i="1"/>
  <c r="B901" i="3"/>
  <c r="A902" i="3" s="1"/>
  <c r="A899" i="1"/>
  <c r="E899" i="1" l="1"/>
  <c r="H899" i="1"/>
  <c r="J451" i="1"/>
  <c r="K451" i="1" s="1"/>
  <c r="C452" i="1" s="1"/>
  <c r="B899" i="1"/>
  <c r="D899" i="1" s="1"/>
  <c r="F899" i="1"/>
  <c r="B902" i="3"/>
  <c r="A903" i="3" s="1"/>
  <c r="A900" i="1"/>
  <c r="E900" i="1" l="1"/>
  <c r="H900" i="1"/>
  <c r="G452" i="1"/>
  <c r="I452" i="1" s="1"/>
  <c r="B900" i="1"/>
  <c r="D900" i="1" s="1"/>
  <c r="F900" i="1"/>
  <c r="B903" i="3"/>
  <c r="A904" i="3" s="1"/>
  <c r="A901" i="1"/>
  <c r="E901" i="1" l="1"/>
  <c r="H901" i="1"/>
  <c r="J452" i="1"/>
  <c r="K452" i="1" s="1"/>
  <c r="C453" i="1" s="1"/>
  <c r="B901" i="1"/>
  <c r="D901" i="1" s="1"/>
  <c r="F901" i="1"/>
  <c r="B904" i="3"/>
  <c r="A905" i="3" s="1"/>
  <c r="A902" i="1"/>
  <c r="E902" i="1" l="1"/>
  <c r="H902" i="1"/>
  <c r="G453" i="1"/>
  <c r="I453" i="1" s="1"/>
  <c r="B902" i="1"/>
  <c r="D902" i="1" s="1"/>
  <c r="F902" i="1"/>
  <c r="B905" i="3"/>
  <c r="A906" i="3" s="1"/>
  <c r="A903" i="1"/>
  <c r="E903" i="1" l="1"/>
  <c r="H903" i="1"/>
  <c r="J453" i="1"/>
  <c r="K453" i="1" s="1"/>
  <c r="C454" i="1" s="1"/>
  <c r="B903" i="1"/>
  <c r="D903" i="1" s="1"/>
  <c r="F903" i="1"/>
  <c r="B906" i="3"/>
  <c r="A907" i="3" s="1"/>
  <c r="A904" i="1"/>
  <c r="E904" i="1" l="1"/>
  <c r="H904" i="1"/>
  <c r="G454" i="1"/>
  <c r="I454" i="1" s="1"/>
  <c r="B904" i="1"/>
  <c r="D904" i="1" s="1"/>
  <c r="F904" i="1"/>
  <c r="B907" i="3"/>
  <c r="A908" i="3" s="1"/>
  <c r="A905" i="1"/>
  <c r="E905" i="1" l="1"/>
  <c r="H905" i="1"/>
  <c r="J454" i="1"/>
  <c r="K454" i="1" s="1"/>
  <c r="C455" i="1" s="1"/>
  <c r="B905" i="1"/>
  <c r="D905" i="1" s="1"/>
  <c r="F905" i="1"/>
  <c r="B908" i="3"/>
  <c r="A909" i="3" s="1"/>
  <c r="A906" i="1"/>
  <c r="E906" i="1" l="1"/>
  <c r="H906" i="1"/>
  <c r="G455" i="1"/>
  <c r="I455" i="1" s="1"/>
  <c r="B906" i="1"/>
  <c r="D906" i="1" s="1"/>
  <c r="F906" i="1"/>
  <c r="B909" i="3"/>
  <c r="A910" i="3" s="1"/>
  <c r="A907" i="1"/>
  <c r="E907" i="1" l="1"/>
  <c r="H907" i="1"/>
  <c r="J455" i="1"/>
  <c r="K455" i="1" s="1"/>
  <c r="C456" i="1" s="1"/>
  <c r="B907" i="1"/>
  <c r="D907" i="1" s="1"/>
  <c r="F907" i="1"/>
  <c r="B910" i="3"/>
  <c r="A911" i="3" s="1"/>
  <c r="A908" i="1"/>
  <c r="E908" i="1" l="1"/>
  <c r="H908" i="1"/>
  <c r="G456" i="1"/>
  <c r="I456" i="1" s="1"/>
  <c r="B908" i="1"/>
  <c r="D908" i="1" s="1"/>
  <c r="F908" i="1"/>
  <c r="B911" i="3"/>
  <c r="A912" i="3" s="1"/>
  <c r="A909" i="1"/>
  <c r="E909" i="1" l="1"/>
  <c r="H909" i="1"/>
  <c r="J456" i="1"/>
  <c r="K456" i="1" s="1"/>
  <c r="C457" i="1" s="1"/>
  <c r="B909" i="1"/>
  <c r="D909" i="1" s="1"/>
  <c r="F909" i="1"/>
  <c r="B912" i="3"/>
  <c r="A913" i="3" s="1"/>
  <c r="A910" i="1"/>
  <c r="E910" i="1" l="1"/>
  <c r="H910" i="1"/>
  <c r="G457" i="1"/>
  <c r="I457" i="1" s="1"/>
  <c r="B910" i="1"/>
  <c r="D910" i="1" s="1"/>
  <c r="F910" i="1"/>
  <c r="B913" i="3"/>
  <c r="A914" i="3" s="1"/>
  <c r="A911" i="1"/>
  <c r="E911" i="1" l="1"/>
  <c r="H911" i="1"/>
  <c r="J457" i="1"/>
  <c r="K457" i="1" s="1"/>
  <c r="C458" i="1" s="1"/>
  <c r="B911" i="1"/>
  <c r="D911" i="1" s="1"/>
  <c r="F911" i="1"/>
  <c r="B914" i="3"/>
  <c r="A915" i="3" s="1"/>
  <c r="A912" i="1"/>
  <c r="E912" i="1" l="1"/>
  <c r="H912" i="1"/>
  <c r="G458" i="1"/>
  <c r="I458" i="1" s="1"/>
  <c r="B912" i="1"/>
  <c r="D912" i="1" s="1"/>
  <c r="F912" i="1"/>
  <c r="B915" i="3"/>
  <c r="A916" i="3" s="1"/>
  <c r="A913" i="1"/>
  <c r="E913" i="1" l="1"/>
  <c r="H913" i="1"/>
  <c r="J458" i="1"/>
  <c r="K458" i="1" s="1"/>
  <c r="C459" i="1" s="1"/>
  <c r="B913" i="1"/>
  <c r="D913" i="1" s="1"/>
  <c r="F913" i="1"/>
  <c r="B916" i="3"/>
  <c r="A917" i="3" s="1"/>
  <c r="A914" i="1"/>
  <c r="E914" i="1" l="1"/>
  <c r="H914" i="1"/>
  <c r="G459" i="1"/>
  <c r="I459" i="1" s="1"/>
  <c r="B914" i="1"/>
  <c r="D914" i="1" s="1"/>
  <c r="F914" i="1"/>
  <c r="B917" i="3"/>
  <c r="A918" i="3" s="1"/>
  <c r="A915" i="1"/>
  <c r="E915" i="1" l="1"/>
  <c r="H915" i="1"/>
  <c r="J459" i="1"/>
  <c r="K459" i="1" s="1"/>
  <c r="C460" i="1" s="1"/>
  <c r="B915" i="1"/>
  <c r="D915" i="1" s="1"/>
  <c r="F915" i="1"/>
  <c r="B918" i="3"/>
  <c r="A919" i="3" s="1"/>
  <c r="A916" i="1"/>
  <c r="E916" i="1" l="1"/>
  <c r="H916" i="1"/>
  <c r="G460" i="1"/>
  <c r="I460" i="1" s="1"/>
  <c r="B916" i="1"/>
  <c r="D916" i="1" s="1"/>
  <c r="F916" i="1"/>
  <c r="B919" i="3"/>
  <c r="A920" i="3" s="1"/>
  <c r="A917" i="1"/>
  <c r="E917" i="1" l="1"/>
  <c r="H917" i="1"/>
  <c r="J460" i="1"/>
  <c r="K460" i="1" s="1"/>
  <c r="C461" i="1" s="1"/>
  <c r="B917" i="1"/>
  <c r="D917" i="1" s="1"/>
  <c r="F917" i="1"/>
  <c r="B920" i="3"/>
  <c r="A921" i="3" s="1"/>
  <c r="A918" i="1"/>
  <c r="E918" i="1" l="1"/>
  <c r="H918" i="1"/>
  <c r="G461" i="1"/>
  <c r="I461" i="1" s="1"/>
  <c r="B918" i="1"/>
  <c r="D918" i="1" s="1"/>
  <c r="F918" i="1"/>
  <c r="B921" i="3"/>
  <c r="A922" i="3" s="1"/>
  <c r="A919" i="1"/>
  <c r="E919" i="1" l="1"/>
  <c r="H919" i="1"/>
  <c r="J461" i="1"/>
  <c r="K461" i="1" s="1"/>
  <c r="C462" i="1" s="1"/>
  <c r="B919" i="1"/>
  <c r="D919" i="1" s="1"/>
  <c r="F919" i="1"/>
  <c r="B922" i="3"/>
  <c r="A923" i="3" s="1"/>
  <c r="A920" i="1"/>
  <c r="E920" i="1" l="1"/>
  <c r="H920" i="1"/>
  <c r="G462" i="1"/>
  <c r="I462" i="1" s="1"/>
  <c r="B920" i="1"/>
  <c r="D920" i="1" s="1"/>
  <c r="F920" i="1"/>
  <c r="B923" i="3"/>
  <c r="A924" i="3" s="1"/>
  <c r="A921" i="1"/>
  <c r="E921" i="1" l="1"/>
  <c r="H921" i="1"/>
  <c r="J462" i="1"/>
  <c r="K462" i="1" s="1"/>
  <c r="C463" i="1" s="1"/>
  <c r="B921" i="1"/>
  <c r="D921" i="1" s="1"/>
  <c r="F921" i="1"/>
  <c r="B924" i="3"/>
  <c r="A925" i="3" s="1"/>
  <c r="A922" i="1"/>
  <c r="E922" i="1" l="1"/>
  <c r="H922" i="1"/>
  <c r="G463" i="1"/>
  <c r="I463" i="1" s="1"/>
  <c r="B922" i="1"/>
  <c r="D922" i="1" s="1"/>
  <c r="F922" i="1"/>
  <c r="B925" i="3"/>
  <c r="A926" i="3" s="1"/>
  <c r="A923" i="1"/>
  <c r="E923" i="1" l="1"/>
  <c r="H923" i="1"/>
  <c r="J463" i="1"/>
  <c r="K463" i="1" s="1"/>
  <c r="C464" i="1" s="1"/>
  <c r="B923" i="1"/>
  <c r="D923" i="1" s="1"/>
  <c r="F923" i="1"/>
  <c r="B926" i="3"/>
  <c r="A927" i="3" s="1"/>
  <c r="A924" i="1"/>
  <c r="E924" i="1" l="1"/>
  <c r="H924" i="1"/>
  <c r="G464" i="1"/>
  <c r="I464" i="1" s="1"/>
  <c r="B924" i="1"/>
  <c r="D924" i="1" s="1"/>
  <c r="F924" i="1"/>
  <c r="B927" i="3"/>
  <c r="A928" i="3" s="1"/>
  <c r="A925" i="1"/>
  <c r="E925" i="1" l="1"/>
  <c r="H925" i="1"/>
  <c r="J464" i="1"/>
  <c r="K464" i="1" s="1"/>
  <c r="C465" i="1" s="1"/>
  <c r="B925" i="1"/>
  <c r="D925" i="1" s="1"/>
  <c r="F925" i="1"/>
  <c r="B928" i="3"/>
  <c r="A929" i="3" s="1"/>
  <c r="A926" i="1"/>
  <c r="E926" i="1" l="1"/>
  <c r="H926" i="1"/>
  <c r="G465" i="1"/>
  <c r="I465" i="1" s="1"/>
  <c r="B926" i="1"/>
  <c r="D926" i="1" s="1"/>
  <c r="F926" i="1"/>
  <c r="B929" i="3"/>
  <c r="A930" i="3" s="1"/>
  <c r="A927" i="1"/>
  <c r="E927" i="1" l="1"/>
  <c r="H927" i="1"/>
  <c r="J465" i="1"/>
  <c r="K465" i="1" s="1"/>
  <c r="C466" i="1" s="1"/>
  <c r="B927" i="1"/>
  <c r="D927" i="1" s="1"/>
  <c r="F927" i="1"/>
  <c r="B930" i="3"/>
  <c r="A931" i="3" s="1"/>
  <c r="A928" i="1"/>
  <c r="E928" i="1" l="1"/>
  <c r="H928" i="1"/>
  <c r="G466" i="1"/>
  <c r="I466" i="1" s="1"/>
  <c r="B928" i="1"/>
  <c r="D928" i="1" s="1"/>
  <c r="F928" i="1"/>
  <c r="B931" i="3"/>
  <c r="A932" i="3" s="1"/>
  <c r="A929" i="1"/>
  <c r="E929" i="1" l="1"/>
  <c r="H929" i="1"/>
  <c r="J466" i="1"/>
  <c r="K466" i="1" s="1"/>
  <c r="C467" i="1" s="1"/>
  <c r="B929" i="1"/>
  <c r="D929" i="1" s="1"/>
  <c r="F929" i="1"/>
  <c r="B932" i="3"/>
  <c r="A933" i="3" s="1"/>
  <c r="A930" i="1"/>
  <c r="E930" i="1" l="1"/>
  <c r="H930" i="1"/>
  <c r="G467" i="1"/>
  <c r="I467" i="1" s="1"/>
  <c r="B930" i="1"/>
  <c r="D930" i="1" s="1"/>
  <c r="F930" i="1"/>
  <c r="B933" i="3"/>
  <c r="A934" i="3" s="1"/>
  <c r="A931" i="1"/>
  <c r="E931" i="1" l="1"/>
  <c r="H931" i="1"/>
  <c r="J467" i="1"/>
  <c r="K467" i="1" s="1"/>
  <c r="C468" i="1" s="1"/>
  <c r="B931" i="1"/>
  <c r="D931" i="1" s="1"/>
  <c r="F931" i="1"/>
  <c r="B934" i="3"/>
  <c r="A935" i="3" s="1"/>
  <c r="A932" i="1"/>
  <c r="E932" i="1" l="1"/>
  <c r="H932" i="1"/>
  <c r="G468" i="1"/>
  <c r="I468" i="1" s="1"/>
  <c r="B932" i="1"/>
  <c r="D932" i="1" s="1"/>
  <c r="F932" i="1"/>
  <c r="B935" i="3"/>
  <c r="A936" i="3" s="1"/>
  <c r="A933" i="1"/>
  <c r="E933" i="1" l="1"/>
  <c r="H933" i="1"/>
  <c r="J468" i="1"/>
  <c r="K468" i="1" s="1"/>
  <c r="C469" i="1" s="1"/>
  <c r="B933" i="1"/>
  <c r="D933" i="1" s="1"/>
  <c r="F933" i="1"/>
  <c r="B936" i="3"/>
  <c r="A937" i="3" s="1"/>
  <c r="A934" i="1"/>
  <c r="E934" i="1" l="1"/>
  <c r="H934" i="1"/>
  <c r="G469" i="1"/>
  <c r="I469" i="1" s="1"/>
  <c r="B934" i="1"/>
  <c r="D934" i="1" s="1"/>
  <c r="F934" i="1"/>
  <c r="B937" i="3"/>
  <c r="A938" i="3" s="1"/>
  <c r="A935" i="1"/>
  <c r="E935" i="1" l="1"/>
  <c r="H935" i="1"/>
  <c r="J469" i="1"/>
  <c r="K469" i="1" s="1"/>
  <c r="C470" i="1" s="1"/>
  <c r="B935" i="1"/>
  <c r="D935" i="1" s="1"/>
  <c r="F935" i="1"/>
  <c r="B938" i="3"/>
  <c r="A939" i="3" s="1"/>
  <c r="A936" i="1"/>
  <c r="E936" i="1" l="1"/>
  <c r="H936" i="1"/>
  <c r="G470" i="1"/>
  <c r="I470" i="1" s="1"/>
  <c r="B936" i="1"/>
  <c r="D936" i="1" s="1"/>
  <c r="F936" i="1"/>
  <c r="B939" i="3"/>
  <c r="A940" i="3" s="1"/>
  <c r="A937" i="1"/>
  <c r="E937" i="1" l="1"/>
  <c r="H937" i="1"/>
  <c r="J470" i="1"/>
  <c r="K470" i="1" s="1"/>
  <c r="C471" i="1" s="1"/>
  <c r="B937" i="1"/>
  <c r="D937" i="1" s="1"/>
  <c r="F937" i="1"/>
  <c r="B940" i="3"/>
  <c r="A941" i="3" s="1"/>
  <c r="A938" i="1"/>
  <c r="E938" i="1" l="1"/>
  <c r="H938" i="1"/>
  <c r="G471" i="1"/>
  <c r="I471" i="1" s="1"/>
  <c r="B938" i="1"/>
  <c r="D938" i="1" s="1"/>
  <c r="F938" i="1"/>
  <c r="B941" i="3"/>
  <c r="A942" i="3" s="1"/>
  <c r="A939" i="1"/>
  <c r="E939" i="1" l="1"/>
  <c r="H939" i="1"/>
  <c r="J471" i="1"/>
  <c r="K471" i="1" s="1"/>
  <c r="C472" i="1" s="1"/>
  <c r="B939" i="1"/>
  <c r="D939" i="1" s="1"/>
  <c r="F939" i="1"/>
  <c r="B942" i="3"/>
  <c r="A943" i="3" s="1"/>
  <c r="A940" i="1"/>
  <c r="E940" i="1" l="1"/>
  <c r="H940" i="1"/>
  <c r="G472" i="1"/>
  <c r="I472" i="1" s="1"/>
  <c r="B940" i="1"/>
  <c r="D940" i="1" s="1"/>
  <c r="F940" i="1"/>
  <c r="B943" i="3"/>
  <c r="A944" i="3" s="1"/>
  <c r="A941" i="1"/>
  <c r="E941" i="1" l="1"/>
  <c r="H941" i="1"/>
  <c r="J472" i="1"/>
  <c r="K472" i="1" s="1"/>
  <c r="C473" i="1" s="1"/>
  <c r="B941" i="1"/>
  <c r="D941" i="1" s="1"/>
  <c r="F941" i="1"/>
  <c r="B944" i="3"/>
  <c r="A945" i="3" s="1"/>
  <c r="A942" i="1"/>
  <c r="E942" i="1" l="1"/>
  <c r="H942" i="1"/>
  <c r="G473" i="1"/>
  <c r="I473" i="1" s="1"/>
  <c r="B942" i="1"/>
  <c r="D942" i="1" s="1"/>
  <c r="F942" i="1"/>
  <c r="B945" i="3"/>
  <c r="A946" i="3" s="1"/>
  <c r="A943" i="1"/>
  <c r="E943" i="1" l="1"/>
  <c r="H943" i="1"/>
  <c r="J473" i="1"/>
  <c r="K473" i="1" s="1"/>
  <c r="C474" i="1" s="1"/>
  <c r="B943" i="1"/>
  <c r="D943" i="1" s="1"/>
  <c r="F943" i="1"/>
  <c r="B946" i="3"/>
  <c r="A947" i="3" s="1"/>
  <c r="A944" i="1"/>
  <c r="E944" i="1" l="1"/>
  <c r="H944" i="1"/>
  <c r="G474" i="1"/>
  <c r="I474" i="1" s="1"/>
  <c r="B944" i="1"/>
  <c r="D944" i="1" s="1"/>
  <c r="F944" i="1"/>
  <c r="B947" i="3"/>
  <c r="A948" i="3" s="1"/>
  <c r="A945" i="1"/>
  <c r="E945" i="1" l="1"/>
  <c r="H945" i="1"/>
  <c r="J474" i="1"/>
  <c r="K474" i="1" s="1"/>
  <c r="C475" i="1" s="1"/>
  <c r="B945" i="1"/>
  <c r="D945" i="1" s="1"/>
  <c r="F945" i="1"/>
  <c r="B948" i="3"/>
  <c r="A949" i="3" s="1"/>
  <c r="A946" i="1"/>
  <c r="E946" i="1" l="1"/>
  <c r="H946" i="1"/>
  <c r="G475" i="1"/>
  <c r="I475" i="1" s="1"/>
  <c r="B946" i="1"/>
  <c r="D946" i="1" s="1"/>
  <c r="F946" i="1"/>
  <c r="B949" i="3"/>
  <c r="A950" i="3" s="1"/>
  <c r="A947" i="1"/>
  <c r="E947" i="1" l="1"/>
  <c r="H947" i="1"/>
  <c r="J475" i="1"/>
  <c r="K475" i="1" s="1"/>
  <c r="C476" i="1" s="1"/>
  <c r="B947" i="1"/>
  <c r="D947" i="1" s="1"/>
  <c r="F947" i="1"/>
  <c r="B950" i="3"/>
  <c r="A951" i="3" s="1"/>
  <c r="A948" i="1"/>
  <c r="E948" i="1" l="1"/>
  <c r="H948" i="1"/>
  <c r="G476" i="1"/>
  <c r="I476" i="1" s="1"/>
  <c r="B948" i="1"/>
  <c r="D948" i="1" s="1"/>
  <c r="F948" i="1"/>
  <c r="B951" i="3"/>
  <c r="A952" i="3" s="1"/>
  <c r="A949" i="1"/>
  <c r="E949" i="1" l="1"/>
  <c r="H949" i="1"/>
  <c r="J476" i="1"/>
  <c r="K476" i="1" s="1"/>
  <c r="C477" i="1" s="1"/>
  <c r="B949" i="1"/>
  <c r="D949" i="1" s="1"/>
  <c r="F949" i="1"/>
  <c r="B952" i="3"/>
  <c r="A953" i="3" s="1"/>
  <c r="A950" i="1"/>
  <c r="E950" i="1" l="1"/>
  <c r="H950" i="1"/>
  <c r="G477" i="1"/>
  <c r="I477" i="1" s="1"/>
  <c r="B950" i="1"/>
  <c r="D950" i="1" s="1"/>
  <c r="F950" i="1"/>
  <c r="B953" i="3"/>
  <c r="A954" i="3" s="1"/>
  <c r="A951" i="1"/>
  <c r="E951" i="1" l="1"/>
  <c r="H951" i="1"/>
  <c r="J477" i="1"/>
  <c r="K477" i="1" s="1"/>
  <c r="C478" i="1" s="1"/>
  <c r="B951" i="1"/>
  <c r="D951" i="1" s="1"/>
  <c r="F951" i="1"/>
  <c r="B954" i="3"/>
  <c r="A955" i="3" s="1"/>
  <c r="A952" i="1"/>
  <c r="E952" i="1" l="1"/>
  <c r="H952" i="1"/>
  <c r="G478" i="1"/>
  <c r="I478" i="1" s="1"/>
  <c r="B952" i="1"/>
  <c r="D952" i="1" s="1"/>
  <c r="F952" i="1"/>
  <c r="B955" i="3"/>
  <c r="A956" i="3" s="1"/>
  <c r="A953" i="1"/>
  <c r="E953" i="1" l="1"/>
  <c r="H953" i="1"/>
  <c r="J478" i="1"/>
  <c r="K478" i="1" s="1"/>
  <c r="C479" i="1" s="1"/>
  <c r="B953" i="1"/>
  <c r="D953" i="1" s="1"/>
  <c r="F953" i="1"/>
  <c r="B956" i="3"/>
  <c r="A957" i="3" s="1"/>
  <c r="A954" i="1"/>
  <c r="E954" i="1" l="1"/>
  <c r="H954" i="1"/>
  <c r="G479" i="1"/>
  <c r="I479" i="1" s="1"/>
  <c r="B954" i="1"/>
  <c r="D954" i="1" s="1"/>
  <c r="F954" i="1"/>
  <c r="B957" i="3"/>
  <c r="A958" i="3" s="1"/>
  <c r="A955" i="1"/>
  <c r="E955" i="1" l="1"/>
  <c r="H955" i="1"/>
  <c r="J479" i="1"/>
  <c r="K479" i="1" s="1"/>
  <c r="C480" i="1" s="1"/>
  <c r="B955" i="1"/>
  <c r="D955" i="1" s="1"/>
  <c r="F955" i="1"/>
  <c r="B958" i="3"/>
  <c r="A959" i="3" s="1"/>
  <c r="A956" i="1"/>
  <c r="E956" i="1" l="1"/>
  <c r="H956" i="1"/>
  <c r="G480" i="1"/>
  <c r="I480" i="1" s="1"/>
  <c r="B956" i="1"/>
  <c r="D956" i="1" s="1"/>
  <c r="F956" i="1"/>
  <c r="B959" i="3"/>
  <c r="A960" i="3" s="1"/>
  <c r="A957" i="1"/>
  <c r="E957" i="1" l="1"/>
  <c r="H957" i="1"/>
  <c r="J480" i="1"/>
  <c r="K480" i="1" s="1"/>
  <c r="C481" i="1" s="1"/>
  <c r="B957" i="1"/>
  <c r="D957" i="1" s="1"/>
  <c r="F957" i="1"/>
  <c r="B960" i="3"/>
  <c r="A961" i="3" s="1"/>
  <c r="A958" i="1"/>
  <c r="E958" i="1" l="1"/>
  <c r="H958" i="1"/>
  <c r="G481" i="1"/>
  <c r="I481" i="1" s="1"/>
  <c r="B958" i="1"/>
  <c r="D958" i="1" s="1"/>
  <c r="F958" i="1"/>
  <c r="B961" i="3"/>
  <c r="A962" i="3" s="1"/>
  <c r="A959" i="1"/>
  <c r="E959" i="1" l="1"/>
  <c r="H959" i="1"/>
  <c r="J481" i="1"/>
  <c r="K481" i="1" s="1"/>
  <c r="C482" i="1" s="1"/>
  <c r="B959" i="1"/>
  <c r="D959" i="1" s="1"/>
  <c r="F959" i="1"/>
  <c r="B962" i="3"/>
  <c r="A963" i="3" s="1"/>
  <c r="A960" i="1"/>
  <c r="E960" i="1" l="1"/>
  <c r="H960" i="1"/>
  <c r="G482" i="1"/>
  <c r="I482" i="1" s="1"/>
  <c r="B960" i="1"/>
  <c r="D960" i="1" s="1"/>
  <c r="F960" i="1"/>
  <c r="B963" i="3"/>
  <c r="A964" i="3" s="1"/>
  <c r="A961" i="1"/>
  <c r="E961" i="1" l="1"/>
  <c r="H961" i="1"/>
  <c r="J482" i="1"/>
  <c r="K482" i="1" s="1"/>
  <c r="C483" i="1" s="1"/>
  <c r="B961" i="1"/>
  <c r="D961" i="1" s="1"/>
  <c r="F961" i="1"/>
  <c r="B964" i="3"/>
  <c r="A965" i="3" s="1"/>
  <c r="A962" i="1"/>
  <c r="E962" i="1" l="1"/>
  <c r="H962" i="1"/>
  <c r="G483" i="1"/>
  <c r="I483" i="1" s="1"/>
  <c r="B962" i="1"/>
  <c r="D962" i="1" s="1"/>
  <c r="F962" i="1"/>
  <c r="B965" i="3"/>
  <c r="A966" i="3" s="1"/>
  <c r="A963" i="1"/>
  <c r="E963" i="1" l="1"/>
  <c r="H963" i="1"/>
  <c r="J483" i="1"/>
  <c r="K483" i="1" s="1"/>
  <c r="C484" i="1" s="1"/>
  <c r="B963" i="1"/>
  <c r="D963" i="1" s="1"/>
  <c r="F963" i="1"/>
  <c r="B966" i="3"/>
  <c r="A967" i="3" s="1"/>
  <c r="A964" i="1"/>
  <c r="E964" i="1" l="1"/>
  <c r="H964" i="1"/>
  <c r="G484" i="1"/>
  <c r="I484" i="1" s="1"/>
  <c r="B964" i="1"/>
  <c r="D964" i="1" s="1"/>
  <c r="F964" i="1"/>
  <c r="B967" i="3"/>
  <c r="A968" i="3" s="1"/>
  <c r="A965" i="1"/>
  <c r="E965" i="1" l="1"/>
  <c r="H965" i="1"/>
  <c r="J484" i="1"/>
  <c r="K484" i="1" s="1"/>
  <c r="C485" i="1" s="1"/>
  <c r="B965" i="1"/>
  <c r="D965" i="1" s="1"/>
  <c r="F965" i="1"/>
  <c r="B968" i="3"/>
  <c r="A969" i="3" s="1"/>
  <c r="A966" i="1"/>
  <c r="E966" i="1" l="1"/>
  <c r="H966" i="1"/>
  <c r="G485" i="1"/>
  <c r="I485" i="1" s="1"/>
  <c r="B966" i="1"/>
  <c r="D966" i="1" s="1"/>
  <c r="F966" i="1"/>
  <c r="B969" i="3"/>
  <c r="A970" i="3" s="1"/>
  <c r="A967" i="1"/>
  <c r="E967" i="1" l="1"/>
  <c r="H967" i="1"/>
  <c r="J485" i="1"/>
  <c r="K485" i="1" s="1"/>
  <c r="C486" i="1" s="1"/>
  <c r="B967" i="1"/>
  <c r="D967" i="1" s="1"/>
  <c r="F967" i="1"/>
  <c r="B970" i="3"/>
  <c r="A971" i="3" s="1"/>
  <c r="A968" i="1"/>
  <c r="E968" i="1" l="1"/>
  <c r="H968" i="1"/>
  <c r="G486" i="1"/>
  <c r="I486" i="1" s="1"/>
  <c r="B968" i="1"/>
  <c r="D968" i="1" s="1"/>
  <c r="F968" i="1"/>
  <c r="B971" i="3"/>
  <c r="A972" i="3" s="1"/>
  <c r="A969" i="1"/>
  <c r="E969" i="1" l="1"/>
  <c r="H969" i="1"/>
  <c r="J486" i="1"/>
  <c r="K486" i="1" s="1"/>
  <c r="C487" i="1" s="1"/>
  <c r="B969" i="1"/>
  <c r="D969" i="1" s="1"/>
  <c r="F969" i="1"/>
  <c r="B972" i="3"/>
  <c r="A973" i="3" s="1"/>
  <c r="A970" i="1"/>
  <c r="E970" i="1" l="1"/>
  <c r="H970" i="1"/>
  <c r="G487" i="1"/>
  <c r="I487" i="1" s="1"/>
  <c r="B970" i="1"/>
  <c r="D970" i="1" s="1"/>
  <c r="F970" i="1"/>
  <c r="B973" i="3"/>
  <c r="A974" i="3" s="1"/>
  <c r="A971" i="1"/>
  <c r="E971" i="1" l="1"/>
  <c r="H971" i="1"/>
  <c r="J487" i="1"/>
  <c r="K487" i="1" s="1"/>
  <c r="C488" i="1" s="1"/>
  <c r="B971" i="1"/>
  <c r="D971" i="1" s="1"/>
  <c r="F971" i="1"/>
  <c r="B974" i="3"/>
  <c r="A975" i="3" s="1"/>
  <c r="A972" i="1"/>
  <c r="E972" i="1" l="1"/>
  <c r="H972" i="1"/>
  <c r="G488" i="1"/>
  <c r="I488" i="1" s="1"/>
  <c r="B972" i="1"/>
  <c r="D972" i="1" s="1"/>
  <c r="F972" i="1"/>
  <c r="B975" i="3"/>
  <c r="A976" i="3" s="1"/>
  <c r="A973" i="1"/>
  <c r="E973" i="1" l="1"/>
  <c r="H973" i="1"/>
  <c r="J488" i="1"/>
  <c r="K488" i="1" s="1"/>
  <c r="C489" i="1" s="1"/>
  <c r="B973" i="1"/>
  <c r="D973" i="1" s="1"/>
  <c r="F973" i="1"/>
  <c r="B976" i="3"/>
  <c r="A977" i="3" s="1"/>
  <c r="A974" i="1"/>
  <c r="E974" i="1" l="1"/>
  <c r="H974" i="1"/>
  <c r="G489" i="1"/>
  <c r="I489" i="1" s="1"/>
  <c r="B974" i="1"/>
  <c r="D974" i="1" s="1"/>
  <c r="F974" i="1"/>
  <c r="B977" i="3"/>
  <c r="A978" i="3" s="1"/>
  <c r="A975" i="1"/>
  <c r="E975" i="1" l="1"/>
  <c r="H975" i="1"/>
  <c r="J489" i="1"/>
  <c r="K489" i="1" s="1"/>
  <c r="C490" i="1" s="1"/>
  <c r="B975" i="1"/>
  <c r="D975" i="1" s="1"/>
  <c r="F975" i="1"/>
  <c r="B978" i="3"/>
  <c r="A979" i="3" s="1"/>
  <c r="A976" i="1"/>
  <c r="E976" i="1" l="1"/>
  <c r="H976" i="1"/>
  <c r="G490" i="1"/>
  <c r="I490" i="1" s="1"/>
  <c r="B976" i="1"/>
  <c r="D976" i="1" s="1"/>
  <c r="F976" i="1"/>
  <c r="B979" i="3"/>
  <c r="A980" i="3" s="1"/>
  <c r="A977" i="1"/>
  <c r="E977" i="1" l="1"/>
  <c r="H977" i="1"/>
  <c r="J490" i="1"/>
  <c r="K490" i="1" s="1"/>
  <c r="C491" i="1" s="1"/>
  <c r="B977" i="1"/>
  <c r="D977" i="1" s="1"/>
  <c r="F977" i="1"/>
  <c r="B980" i="3"/>
  <c r="A981" i="3" s="1"/>
  <c r="A978" i="1"/>
  <c r="E978" i="1" l="1"/>
  <c r="H978" i="1"/>
  <c r="G491" i="1"/>
  <c r="I491" i="1" s="1"/>
  <c r="B978" i="1"/>
  <c r="D978" i="1" s="1"/>
  <c r="F978" i="1"/>
  <c r="B981" i="3"/>
  <c r="A982" i="3" s="1"/>
  <c r="A979" i="1"/>
  <c r="E979" i="1" l="1"/>
  <c r="H979" i="1"/>
  <c r="J491" i="1"/>
  <c r="K491" i="1" s="1"/>
  <c r="C492" i="1" s="1"/>
  <c r="B979" i="1"/>
  <c r="D979" i="1" s="1"/>
  <c r="F979" i="1"/>
  <c r="B982" i="3"/>
  <c r="A983" i="3" s="1"/>
  <c r="A980" i="1"/>
  <c r="E980" i="1" l="1"/>
  <c r="H980" i="1"/>
  <c r="G492" i="1"/>
  <c r="I492" i="1" s="1"/>
  <c r="B980" i="1"/>
  <c r="D980" i="1" s="1"/>
  <c r="F980" i="1"/>
  <c r="B983" i="3"/>
  <c r="A984" i="3" s="1"/>
  <c r="A981" i="1"/>
  <c r="E981" i="1" l="1"/>
  <c r="H981" i="1"/>
  <c r="J492" i="1"/>
  <c r="K492" i="1" s="1"/>
  <c r="C493" i="1" s="1"/>
  <c r="B981" i="1"/>
  <c r="D981" i="1" s="1"/>
  <c r="F981" i="1"/>
  <c r="B984" i="3"/>
  <c r="A985" i="3" s="1"/>
  <c r="A982" i="1"/>
  <c r="E982" i="1" l="1"/>
  <c r="H982" i="1"/>
  <c r="G493" i="1"/>
  <c r="I493" i="1" s="1"/>
  <c r="B982" i="1"/>
  <c r="D982" i="1" s="1"/>
  <c r="F982" i="1"/>
  <c r="B985" i="3"/>
  <c r="A986" i="3" s="1"/>
  <c r="A983" i="1"/>
  <c r="E983" i="1" l="1"/>
  <c r="H983" i="1"/>
  <c r="J493" i="1"/>
  <c r="K493" i="1" s="1"/>
  <c r="C494" i="1" s="1"/>
  <c r="B983" i="1"/>
  <c r="D983" i="1" s="1"/>
  <c r="F983" i="1"/>
  <c r="B986" i="3"/>
  <c r="A987" i="3" s="1"/>
  <c r="A984" i="1"/>
  <c r="E984" i="1" l="1"/>
  <c r="H984" i="1"/>
  <c r="G494" i="1"/>
  <c r="I494" i="1" s="1"/>
  <c r="B984" i="1"/>
  <c r="D984" i="1" s="1"/>
  <c r="F984" i="1"/>
  <c r="B987" i="3"/>
  <c r="A988" i="3" s="1"/>
  <c r="A985" i="1"/>
  <c r="E985" i="1" l="1"/>
  <c r="H985" i="1"/>
  <c r="J494" i="1"/>
  <c r="K494" i="1" s="1"/>
  <c r="C495" i="1" s="1"/>
  <c r="B985" i="1"/>
  <c r="D985" i="1" s="1"/>
  <c r="F985" i="1"/>
  <c r="B988" i="3"/>
  <c r="A989" i="3" s="1"/>
  <c r="A986" i="1"/>
  <c r="E986" i="1" l="1"/>
  <c r="H986" i="1"/>
  <c r="G495" i="1"/>
  <c r="I495" i="1" s="1"/>
  <c r="B986" i="1"/>
  <c r="D986" i="1" s="1"/>
  <c r="F986" i="1"/>
  <c r="B989" i="3"/>
  <c r="A990" i="3" s="1"/>
  <c r="A987" i="1"/>
  <c r="E987" i="1" l="1"/>
  <c r="H987" i="1"/>
  <c r="J495" i="1"/>
  <c r="K495" i="1" s="1"/>
  <c r="C496" i="1" s="1"/>
  <c r="B987" i="1"/>
  <c r="D987" i="1" s="1"/>
  <c r="F987" i="1"/>
  <c r="B990" i="3"/>
  <c r="A991" i="3" s="1"/>
  <c r="A988" i="1"/>
  <c r="E988" i="1" l="1"/>
  <c r="H988" i="1"/>
  <c r="G496" i="1"/>
  <c r="I496" i="1" s="1"/>
  <c r="B988" i="1"/>
  <c r="D988" i="1" s="1"/>
  <c r="F988" i="1"/>
  <c r="B991" i="3"/>
  <c r="A992" i="3" s="1"/>
  <c r="A989" i="1"/>
  <c r="E989" i="1" l="1"/>
  <c r="H989" i="1"/>
  <c r="J496" i="1"/>
  <c r="K496" i="1" s="1"/>
  <c r="C497" i="1" s="1"/>
  <c r="B989" i="1"/>
  <c r="D989" i="1" s="1"/>
  <c r="F989" i="1"/>
  <c r="B992" i="3"/>
  <c r="A993" i="3" s="1"/>
  <c r="A990" i="1"/>
  <c r="E990" i="1" l="1"/>
  <c r="H990" i="1"/>
  <c r="G497" i="1"/>
  <c r="I497" i="1" s="1"/>
  <c r="B990" i="1"/>
  <c r="D990" i="1" s="1"/>
  <c r="F990" i="1"/>
  <c r="B993" i="3"/>
  <c r="A994" i="3" s="1"/>
  <c r="A991" i="1"/>
  <c r="E991" i="1" l="1"/>
  <c r="H991" i="1"/>
  <c r="J497" i="1"/>
  <c r="K497" i="1" s="1"/>
  <c r="C498" i="1" s="1"/>
  <c r="B991" i="1"/>
  <c r="D991" i="1" s="1"/>
  <c r="F991" i="1"/>
  <c r="B994" i="3"/>
  <c r="A995" i="3" s="1"/>
  <c r="A992" i="1"/>
  <c r="E992" i="1" l="1"/>
  <c r="H992" i="1"/>
  <c r="G498" i="1"/>
  <c r="I498" i="1" s="1"/>
  <c r="B992" i="1"/>
  <c r="D992" i="1" s="1"/>
  <c r="F992" i="1"/>
  <c r="B995" i="3"/>
  <c r="A996" i="3" s="1"/>
  <c r="A993" i="1"/>
  <c r="E993" i="1" l="1"/>
  <c r="H993" i="1"/>
  <c r="J498" i="1"/>
  <c r="K498" i="1" s="1"/>
  <c r="C499" i="1" s="1"/>
  <c r="B993" i="1"/>
  <c r="D993" i="1" s="1"/>
  <c r="F993" i="1"/>
  <c r="B996" i="3"/>
  <c r="A997" i="3" s="1"/>
  <c r="A994" i="1"/>
  <c r="E994" i="1" l="1"/>
  <c r="H994" i="1"/>
  <c r="G499" i="1"/>
  <c r="I499" i="1" s="1"/>
  <c r="B994" i="1"/>
  <c r="D994" i="1" s="1"/>
  <c r="F994" i="1"/>
  <c r="B997" i="3"/>
  <c r="A998" i="3" s="1"/>
  <c r="A995" i="1"/>
  <c r="E995" i="1" l="1"/>
  <c r="H995" i="1"/>
  <c r="J499" i="1"/>
  <c r="K499" i="1" s="1"/>
  <c r="C500" i="1" s="1"/>
  <c r="B995" i="1"/>
  <c r="D995" i="1" s="1"/>
  <c r="F995" i="1"/>
  <c r="B998" i="3"/>
  <c r="A999" i="3" s="1"/>
  <c r="A996" i="1"/>
  <c r="E996" i="1" l="1"/>
  <c r="H996" i="1"/>
  <c r="G500" i="1"/>
  <c r="I500" i="1" s="1"/>
  <c r="B996" i="1"/>
  <c r="D996" i="1" s="1"/>
  <c r="F996" i="1"/>
  <c r="B999" i="3"/>
  <c r="A1000" i="3" s="1"/>
  <c r="A997" i="1"/>
  <c r="E997" i="1" l="1"/>
  <c r="H997" i="1"/>
  <c r="J500" i="1"/>
  <c r="K500" i="1" s="1"/>
  <c r="C501" i="1" s="1"/>
  <c r="B997" i="1"/>
  <c r="D997" i="1" s="1"/>
  <c r="F997" i="1"/>
  <c r="B1000" i="3"/>
  <c r="A1001" i="3" s="1"/>
  <c r="A998" i="1"/>
  <c r="E998" i="1" l="1"/>
  <c r="H998" i="1"/>
  <c r="J998" i="1"/>
  <c r="G998" i="1"/>
  <c r="D998" i="1"/>
  <c r="G501" i="1"/>
  <c r="I501" i="1" s="1"/>
  <c r="K998" i="1"/>
  <c r="I998" i="1"/>
  <c r="B998" i="1"/>
  <c r="C998" i="1"/>
  <c r="F998" i="1"/>
  <c r="B1001" i="3"/>
  <c r="A1002" i="3" s="1"/>
  <c r="A999" i="1"/>
  <c r="E999" i="1" l="1"/>
  <c r="H999" i="1"/>
  <c r="J999" i="1"/>
  <c r="G999" i="1"/>
  <c r="D999" i="1"/>
  <c r="J501" i="1"/>
  <c r="K501" i="1" s="1"/>
  <c r="C502" i="1" s="1"/>
  <c r="K999" i="1"/>
  <c r="I999" i="1"/>
  <c r="B999" i="1"/>
  <c r="C999" i="1"/>
  <c r="F999" i="1"/>
  <c r="B1002" i="3"/>
  <c r="A1003" i="3" s="1"/>
  <c r="A1000" i="1"/>
  <c r="E1000" i="1" l="1"/>
  <c r="H1000" i="1"/>
  <c r="J1000" i="1"/>
  <c r="G1000" i="1"/>
  <c r="D1000" i="1"/>
  <c r="G502" i="1"/>
  <c r="I502" i="1" s="1"/>
  <c r="K1000" i="1"/>
  <c r="I1000" i="1"/>
  <c r="B1000" i="1"/>
  <c r="C1000" i="1"/>
  <c r="F1000" i="1"/>
  <c r="B1003" i="3"/>
  <c r="A1004" i="3" s="1"/>
  <c r="A1001" i="1"/>
  <c r="E1001" i="1" l="1"/>
  <c r="H1001" i="1"/>
  <c r="J1001" i="1"/>
  <c r="G1001" i="1"/>
  <c r="D1001" i="1"/>
  <c r="J502" i="1"/>
  <c r="K502" i="1" s="1"/>
  <c r="C503" i="1" s="1"/>
  <c r="K1001" i="1"/>
  <c r="I1001" i="1"/>
  <c r="B1001" i="1"/>
  <c r="C1001" i="1"/>
  <c r="F1001" i="1"/>
  <c r="B1004" i="3"/>
  <c r="A1005" i="3" s="1"/>
  <c r="A1002" i="1"/>
  <c r="E1002" i="1" l="1"/>
  <c r="H1002" i="1"/>
  <c r="J1002" i="1"/>
  <c r="G1002" i="1"/>
  <c r="D1002" i="1"/>
  <c r="G503" i="1"/>
  <c r="I503" i="1" s="1"/>
  <c r="K1002" i="1"/>
  <c r="I1002" i="1"/>
  <c r="B1002" i="1"/>
  <c r="C1002" i="1"/>
  <c r="F1002" i="1"/>
  <c r="B1005" i="3"/>
  <c r="A1006" i="3" s="1"/>
  <c r="A1003" i="1"/>
  <c r="E1003" i="1" l="1"/>
  <c r="H1003" i="1"/>
  <c r="J1003" i="1"/>
  <c r="G1003" i="1"/>
  <c r="D1003" i="1"/>
  <c r="J503" i="1"/>
  <c r="K503" i="1" s="1"/>
  <c r="C504" i="1" s="1"/>
  <c r="K1003" i="1"/>
  <c r="B1003" i="1"/>
  <c r="C1003" i="1"/>
  <c r="I1003" i="1"/>
  <c r="F1003" i="1"/>
  <c r="B1006" i="3"/>
  <c r="A1007" i="3" s="1"/>
  <c r="A1004" i="1"/>
  <c r="E1004" i="1" l="1"/>
  <c r="H1004" i="1"/>
  <c r="J1004" i="1"/>
  <c r="G1004" i="1"/>
  <c r="D1004" i="1"/>
  <c r="G504" i="1"/>
  <c r="I504" i="1" s="1"/>
  <c r="I1004" i="1"/>
  <c r="B1004" i="1"/>
  <c r="K1004" i="1"/>
  <c r="C1004" i="1"/>
  <c r="F1004" i="1"/>
  <c r="B1007" i="3"/>
  <c r="A1005" i="1"/>
  <c r="E3" i="3"/>
  <c r="F4" i="3" s="1"/>
  <c r="E1005" i="1" l="1"/>
  <c r="H1005" i="1"/>
  <c r="J1005" i="1"/>
  <c r="G1005" i="1"/>
  <c r="D1005" i="1"/>
  <c r="J504" i="1"/>
  <c r="K504" i="1" s="1"/>
  <c r="C505" i="1" s="1"/>
  <c r="I1005" i="1"/>
  <c r="B1005" i="1"/>
  <c r="B18" i="2" s="1"/>
  <c r="C2" i="1" s="1"/>
  <c r="K1005" i="1"/>
  <c r="C1005" i="1"/>
  <c r="F1005" i="1"/>
  <c r="E2" i="1" l="1"/>
  <c r="G2" i="1" s="1"/>
  <c r="I2" i="1" s="1"/>
  <c r="J2" i="1" s="1"/>
  <c r="K2" i="1" s="1"/>
  <c r="C3" i="1" s="1"/>
  <c r="H2" i="1"/>
  <c r="G505" i="1"/>
  <c r="I505" i="1" s="1"/>
  <c r="H3" i="1" l="1"/>
  <c r="E3" i="1"/>
  <c r="G3" i="1" s="1"/>
  <c r="I3" i="1" s="1"/>
  <c r="J505" i="1"/>
  <c r="K505" i="1" s="1"/>
  <c r="C506" i="1" s="1"/>
  <c r="J3" i="1" l="1"/>
  <c r="K3" i="1" s="1"/>
  <c r="C4" i="1" s="1"/>
  <c r="G506" i="1"/>
  <c r="I506" i="1" s="1"/>
  <c r="H4" i="1" l="1"/>
  <c r="E4" i="1"/>
  <c r="G4" i="1" s="1"/>
  <c r="I4" i="1" s="1"/>
  <c r="J4" i="1" s="1"/>
  <c r="K4" i="1" s="1"/>
  <c r="C5" i="1" s="1"/>
  <c r="J506" i="1"/>
  <c r="K506" i="1" s="1"/>
  <c r="C507" i="1" s="1"/>
  <c r="H5" i="1" l="1"/>
  <c r="E5" i="1"/>
  <c r="G5" i="1" s="1"/>
  <c r="I5" i="1" s="1"/>
  <c r="G507" i="1"/>
  <c r="I507" i="1" s="1"/>
  <c r="J5" i="1" l="1"/>
  <c r="K5" i="1" s="1"/>
  <c r="C6" i="1" s="1"/>
  <c r="J507" i="1"/>
  <c r="K507" i="1" s="1"/>
  <c r="C508" i="1" s="1"/>
  <c r="H6" i="1" l="1"/>
  <c r="E6" i="1"/>
  <c r="G6" i="1" s="1"/>
  <c r="I6" i="1" s="1"/>
  <c r="G508" i="1"/>
  <c r="I508" i="1" s="1"/>
  <c r="J6" i="1" l="1"/>
  <c r="K6" i="1" s="1"/>
  <c r="C7" i="1" s="1"/>
  <c r="J508" i="1"/>
  <c r="K508" i="1" s="1"/>
  <c r="C509" i="1" s="1"/>
  <c r="H7" i="1" l="1"/>
  <c r="E7" i="1"/>
  <c r="G7" i="1" s="1"/>
  <c r="I7" i="1" s="1"/>
  <c r="G509" i="1"/>
  <c r="I509" i="1" s="1"/>
  <c r="J7" i="1" l="1"/>
  <c r="K7" i="1"/>
  <c r="C8" i="1" s="1"/>
  <c r="J509" i="1"/>
  <c r="K509" i="1" s="1"/>
  <c r="C510" i="1" s="1"/>
  <c r="G510" i="1" s="1"/>
  <c r="I510" i="1" s="1"/>
  <c r="H8" i="1" l="1"/>
  <c r="E8" i="1"/>
  <c r="G8" i="1" s="1"/>
  <c r="I8" i="1" s="1"/>
  <c r="J8" i="1" s="1"/>
  <c r="K8" i="1" s="1"/>
  <c r="C9" i="1" s="1"/>
  <c r="J510" i="1"/>
  <c r="K510" i="1" s="1"/>
  <c r="C511" i="1" s="1"/>
  <c r="H9" i="1" l="1"/>
  <c r="E9" i="1"/>
  <c r="G9" i="1" s="1"/>
  <c r="I9" i="1" s="1"/>
  <c r="J9" i="1" s="1"/>
  <c r="K9" i="1" s="1"/>
  <c r="C10" i="1" s="1"/>
  <c r="G511" i="1"/>
  <c r="I511" i="1" s="1"/>
  <c r="H10" i="1" l="1"/>
  <c r="E10" i="1"/>
  <c r="G10" i="1" s="1"/>
  <c r="I10" i="1" s="1"/>
  <c r="J10" i="1" s="1"/>
  <c r="K10" i="1" s="1"/>
  <c r="C11" i="1" s="1"/>
  <c r="J511" i="1"/>
  <c r="K511" i="1" s="1"/>
  <c r="C512" i="1" s="1"/>
  <c r="H11" i="1" l="1"/>
  <c r="E11" i="1"/>
  <c r="G11" i="1" s="1"/>
  <c r="I11" i="1" s="1"/>
  <c r="J11" i="1" s="1"/>
  <c r="K11" i="1" s="1"/>
  <c r="C12" i="1" s="1"/>
  <c r="G512" i="1"/>
  <c r="I512" i="1" s="1"/>
  <c r="H12" i="1" l="1"/>
  <c r="E12" i="1"/>
  <c r="G12" i="1" s="1"/>
  <c r="I12" i="1" s="1"/>
  <c r="J12" i="1" s="1"/>
  <c r="K12" i="1" s="1"/>
  <c r="C13" i="1" s="1"/>
  <c r="J512" i="1"/>
  <c r="K512" i="1" s="1"/>
  <c r="C513" i="1" s="1"/>
  <c r="H13" i="1" l="1"/>
  <c r="E13" i="1"/>
  <c r="G13" i="1" s="1"/>
  <c r="I13" i="1" s="1"/>
  <c r="J13" i="1" s="1"/>
  <c r="K13" i="1" s="1"/>
  <c r="C14" i="1" s="1"/>
  <c r="G513" i="1"/>
  <c r="I513" i="1" s="1"/>
  <c r="H14" i="1" l="1"/>
  <c r="E14" i="1"/>
  <c r="G14" i="1" s="1"/>
  <c r="I14" i="1" s="1"/>
  <c r="J14" i="1" s="1"/>
  <c r="K14" i="1" s="1"/>
  <c r="C15" i="1" s="1"/>
  <c r="J513" i="1"/>
  <c r="K513" i="1" s="1"/>
  <c r="C514" i="1" s="1"/>
  <c r="H15" i="1" l="1"/>
  <c r="E15" i="1"/>
  <c r="G15" i="1" s="1"/>
  <c r="I15" i="1" s="1"/>
  <c r="J15" i="1" s="1"/>
  <c r="K15" i="1" s="1"/>
  <c r="C16" i="1" s="1"/>
  <c r="G514" i="1"/>
  <c r="I514" i="1" s="1"/>
  <c r="H16" i="1" l="1"/>
  <c r="E16" i="1"/>
  <c r="G16" i="1" s="1"/>
  <c r="I16" i="1" s="1"/>
  <c r="J16" i="1" s="1"/>
  <c r="K16" i="1" s="1"/>
  <c r="C17" i="1" s="1"/>
  <c r="J514" i="1"/>
  <c r="K514" i="1" s="1"/>
  <c r="C515" i="1" s="1"/>
  <c r="H17" i="1" l="1"/>
  <c r="E17" i="1"/>
  <c r="G17" i="1" s="1"/>
  <c r="I17" i="1" s="1"/>
  <c r="J17" i="1" s="1"/>
  <c r="K17" i="1" s="1"/>
  <c r="C18" i="1" s="1"/>
  <c r="G515" i="1"/>
  <c r="I515" i="1" s="1"/>
  <c r="H18" i="1" l="1"/>
  <c r="E18" i="1"/>
  <c r="G18" i="1" s="1"/>
  <c r="I18" i="1" s="1"/>
  <c r="J18" i="1" s="1"/>
  <c r="K18" i="1" s="1"/>
  <c r="C19" i="1" s="1"/>
  <c r="J515" i="1"/>
  <c r="K515" i="1" s="1"/>
  <c r="C516" i="1" s="1"/>
  <c r="H19" i="1" l="1"/>
  <c r="E19" i="1"/>
  <c r="G19" i="1" s="1"/>
  <c r="I19" i="1" s="1"/>
  <c r="J19" i="1" s="1"/>
  <c r="K19" i="1" s="1"/>
  <c r="C20" i="1" s="1"/>
  <c r="G516" i="1"/>
  <c r="I516" i="1" s="1"/>
  <c r="H20" i="1" l="1"/>
  <c r="E20" i="1"/>
  <c r="G20" i="1" s="1"/>
  <c r="I20" i="1" s="1"/>
  <c r="J20" i="1" s="1"/>
  <c r="K20" i="1" s="1"/>
  <c r="C21" i="1" s="1"/>
  <c r="J516" i="1"/>
  <c r="K516" i="1" s="1"/>
  <c r="C517" i="1" s="1"/>
  <c r="H21" i="1" l="1"/>
  <c r="E21" i="1"/>
  <c r="G21" i="1" s="1"/>
  <c r="I21" i="1" s="1"/>
  <c r="J21" i="1" s="1"/>
  <c r="K21" i="1" s="1"/>
  <c r="C22" i="1" s="1"/>
  <c r="G517" i="1"/>
  <c r="I517" i="1" s="1"/>
  <c r="H22" i="1" l="1"/>
  <c r="E22" i="1"/>
  <c r="G22" i="1" s="1"/>
  <c r="I22" i="1" s="1"/>
  <c r="J22" i="1" s="1"/>
  <c r="K22" i="1" s="1"/>
  <c r="C23" i="1" s="1"/>
  <c r="J517" i="1"/>
  <c r="K517" i="1" s="1"/>
  <c r="C518" i="1" s="1"/>
  <c r="H23" i="1" l="1"/>
  <c r="E23" i="1"/>
  <c r="G23" i="1" s="1"/>
  <c r="I23" i="1" s="1"/>
  <c r="J23" i="1" s="1"/>
  <c r="K23" i="1" s="1"/>
  <c r="C24" i="1" s="1"/>
  <c r="G518" i="1"/>
  <c r="I518" i="1" s="1"/>
  <c r="H24" i="1" l="1"/>
  <c r="E24" i="1"/>
  <c r="G24" i="1" s="1"/>
  <c r="I24" i="1" s="1"/>
  <c r="J24" i="1" s="1"/>
  <c r="K24" i="1" s="1"/>
  <c r="C25" i="1" s="1"/>
  <c r="J518" i="1"/>
  <c r="K518" i="1" s="1"/>
  <c r="C519" i="1" s="1"/>
  <c r="H25" i="1" l="1"/>
  <c r="E25" i="1"/>
  <c r="G25" i="1" s="1"/>
  <c r="I25" i="1" s="1"/>
  <c r="J25" i="1" s="1"/>
  <c r="K25" i="1" s="1"/>
  <c r="C26" i="1" s="1"/>
  <c r="G519" i="1"/>
  <c r="I519" i="1" s="1"/>
  <c r="H26" i="1" l="1"/>
  <c r="E26" i="1"/>
  <c r="G26" i="1" s="1"/>
  <c r="I26" i="1" s="1"/>
  <c r="J26" i="1" s="1"/>
  <c r="K26" i="1" s="1"/>
  <c r="C27" i="1" s="1"/>
  <c r="J519" i="1"/>
  <c r="K519" i="1" s="1"/>
  <c r="C520" i="1" s="1"/>
  <c r="H27" i="1" l="1"/>
  <c r="E27" i="1"/>
  <c r="G27" i="1" s="1"/>
  <c r="I27" i="1" s="1"/>
  <c r="J27" i="1" s="1"/>
  <c r="K27" i="1" s="1"/>
  <c r="C28" i="1" s="1"/>
  <c r="G520" i="1"/>
  <c r="I520" i="1" s="1"/>
  <c r="H28" i="1" l="1"/>
  <c r="E28" i="1"/>
  <c r="G28" i="1" s="1"/>
  <c r="I28" i="1" s="1"/>
  <c r="J28" i="1" s="1"/>
  <c r="K28" i="1" s="1"/>
  <c r="C29" i="1" s="1"/>
  <c r="J520" i="1"/>
  <c r="K520" i="1" s="1"/>
  <c r="C521" i="1" s="1"/>
  <c r="H29" i="1" l="1"/>
  <c r="E29" i="1"/>
  <c r="G29" i="1" s="1"/>
  <c r="I29" i="1" s="1"/>
  <c r="J29" i="1" s="1"/>
  <c r="K29" i="1" s="1"/>
  <c r="C30" i="1" s="1"/>
  <c r="G521" i="1"/>
  <c r="I521" i="1" s="1"/>
  <c r="H30" i="1" l="1"/>
  <c r="E30" i="1"/>
  <c r="G30" i="1" s="1"/>
  <c r="I30" i="1" s="1"/>
  <c r="J30" i="1" s="1"/>
  <c r="K30" i="1" s="1"/>
  <c r="C31" i="1" s="1"/>
  <c r="J521" i="1"/>
  <c r="K521" i="1" s="1"/>
  <c r="C522" i="1" s="1"/>
  <c r="H31" i="1" l="1"/>
  <c r="E31" i="1"/>
  <c r="G31" i="1" s="1"/>
  <c r="I31" i="1" s="1"/>
  <c r="J31" i="1" s="1"/>
  <c r="K31" i="1" s="1"/>
  <c r="C32" i="1" s="1"/>
  <c r="G522" i="1"/>
  <c r="I522" i="1" s="1"/>
  <c r="H32" i="1" l="1"/>
  <c r="E32" i="1"/>
  <c r="G32" i="1" s="1"/>
  <c r="I32" i="1" s="1"/>
  <c r="J32" i="1" s="1"/>
  <c r="K32" i="1" s="1"/>
  <c r="C33" i="1" s="1"/>
  <c r="J522" i="1"/>
  <c r="K522" i="1" s="1"/>
  <c r="C523" i="1" s="1"/>
  <c r="H33" i="1" l="1"/>
  <c r="E33" i="1"/>
  <c r="G33" i="1" s="1"/>
  <c r="I33" i="1" s="1"/>
  <c r="J33" i="1" s="1"/>
  <c r="K33" i="1" s="1"/>
  <c r="C34" i="1" s="1"/>
  <c r="G523" i="1"/>
  <c r="I523" i="1" s="1"/>
  <c r="H34" i="1" l="1"/>
  <c r="E34" i="1"/>
  <c r="G34" i="1" s="1"/>
  <c r="I34" i="1" s="1"/>
  <c r="J34" i="1" s="1"/>
  <c r="K34" i="1" s="1"/>
  <c r="C35" i="1" s="1"/>
  <c r="J523" i="1"/>
  <c r="K523" i="1" s="1"/>
  <c r="C524" i="1" s="1"/>
  <c r="H35" i="1" l="1"/>
  <c r="E35" i="1"/>
  <c r="G35" i="1" s="1"/>
  <c r="I35" i="1" s="1"/>
  <c r="J35" i="1" s="1"/>
  <c r="K35" i="1" s="1"/>
  <c r="C36" i="1" s="1"/>
  <c r="G524" i="1"/>
  <c r="I524" i="1" s="1"/>
  <c r="H36" i="1" l="1"/>
  <c r="E36" i="1"/>
  <c r="G36" i="1" s="1"/>
  <c r="I36" i="1" s="1"/>
  <c r="J36" i="1" s="1"/>
  <c r="K36" i="1" s="1"/>
  <c r="C37" i="1" s="1"/>
  <c r="J524" i="1"/>
  <c r="K524" i="1" s="1"/>
  <c r="C525" i="1" s="1"/>
  <c r="H37" i="1" l="1"/>
  <c r="E37" i="1"/>
  <c r="G37" i="1" s="1"/>
  <c r="I37" i="1" s="1"/>
  <c r="J37" i="1" s="1"/>
  <c r="K37" i="1" s="1"/>
  <c r="C38" i="1" s="1"/>
  <c r="G525" i="1"/>
  <c r="I525" i="1" s="1"/>
  <c r="H38" i="1" l="1"/>
  <c r="E38" i="1"/>
  <c r="G38" i="1" s="1"/>
  <c r="I38" i="1" s="1"/>
  <c r="J38" i="1" s="1"/>
  <c r="K38" i="1" s="1"/>
  <c r="C39" i="1" s="1"/>
  <c r="J525" i="1"/>
  <c r="K525" i="1" s="1"/>
  <c r="C526" i="1" s="1"/>
  <c r="H39" i="1" l="1"/>
  <c r="E39" i="1"/>
  <c r="G39" i="1" s="1"/>
  <c r="I39" i="1" s="1"/>
  <c r="J39" i="1" s="1"/>
  <c r="K39" i="1" s="1"/>
  <c r="C40" i="1" s="1"/>
  <c r="G526" i="1"/>
  <c r="I526" i="1" s="1"/>
  <c r="H40" i="1" l="1"/>
  <c r="E40" i="1"/>
  <c r="G40" i="1" s="1"/>
  <c r="I40" i="1" s="1"/>
  <c r="J40" i="1" s="1"/>
  <c r="K40" i="1" s="1"/>
  <c r="C41" i="1" s="1"/>
  <c r="J526" i="1"/>
  <c r="K526" i="1" s="1"/>
  <c r="C527" i="1" s="1"/>
  <c r="H41" i="1" l="1"/>
  <c r="E41" i="1"/>
  <c r="G41" i="1" s="1"/>
  <c r="I41" i="1" s="1"/>
  <c r="J41" i="1" s="1"/>
  <c r="K41" i="1" s="1"/>
  <c r="C42" i="1" s="1"/>
  <c r="G527" i="1"/>
  <c r="I527" i="1" s="1"/>
  <c r="H42" i="1" l="1"/>
  <c r="E42" i="1"/>
  <c r="G42" i="1" s="1"/>
  <c r="I42" i="1" s="1"/>
  <c r="J42" i="1" s="1"/>
  <c r="K42" i="1" s="1"/>
  <c r="C43" i="1" s="1"/>
  <c r="J527" i="1"/>
  <c r="K527" i="1" s="1"/>
  <c r="C528" i="1" s="1"/>
  <c r="H43" i="1" l="1"/>
  <c r="E43" i="1"/>
  <c r="G43" i="1" s="1"/>
  <c r="I43" i="1" s="1"/>
  <c r="J43" i="1" s="1"/>
  <c r="K43" i="1" s="1"/>
  <c r="C44" i="1" s="1"/>
  <c r="G528" i="1"/>
  <c r="I528" i="1" s="1"/>
  <c r="H44" i="1" l="1"/>
  <c r="E44" i="1"/>
  <c r="G44" i="1" s="1"/>
  <c r="I44" i="1" s="1"/>
  <c r="J44" i="1" s="1"/>
  <c r="K44" i="1" s="1"/>
  <c r="C45" i="1" s="1"/>
  <c r="J528" i="1"/>
  <c r="K528" i="1" s="1"/>
  <c r="C529" i="1" s="1"/>
  <c r="H45" i="1" l="1"/>
  <c r="E45" i="1"/>
  <c r="G45" i="1" s="1"/>
  <c r="I45" i="1" s="1"/>
  <c r="J45" i="1" s="1"/>
  <c r="K45" i="1" s="1"/>
  <c r="C46" i="1" s="1"/>
  <c r="G529" i="1"/>
  <c r="I529" i="1" s="1"/>
  <c r="H46" i="1" l="1"/>
  <c r="E46" i="1"/>
  <c r="G46" i="1" s="1"/>
  <c r="I46" i="1" s="1"/>
  <c r="J46" i="1" s="1"/>
  <c r="K46" i="1" s="1"/>
  <c r="C47" i="1" s="1"/>
  <c r="J529" i="1"/>
  <c r="K529" i="1" s="1"/>
  <c r="C530" i="1" s="1"/>
  <c r="H47" i="1" l="1"/>
  <c r="E47" i="1"/>
  <c r="G47" i="1" s="1"/>
  <c r="I47" i="1" s="1"/>
  <c r="J47" i="1" s="1"/>
  <c r="K47" i="1" s="1"/>
  <c r="C48" i="1" s="1"/>
  <c r="G530" i="1"/>
  <c r="I530" i="1" s="1"/>
  <c r="H48" i="1" l="1"/>
  <c r="E48" i="1"/>
  <c r="G48" i="1" s="1"/>
  <c r="I48" i="1" s="1"/>
  <c r="J48" i="1" s="1"/>
  <c r="K48" i="1" s="1"/>
  <c r="C49" i="1" s="1"/>
  <c r="J530" i="1"/>
  <c r="K530" i="1" s="1"/>
  <c r="C531" i="1" s="1"/>
  <c r="H49" i="1" l="1"/>
  <c r="E49" i="1"/>
  <c r="G49" i="1" s="1"/>
  <c r="I49" i="1" s="1"/>
  <c r="J49" i="1" s="1"/>
  <c r="K49" i="1" s="1"/>
  <c r="C50" i="1" s="1"/>
  <c r="G531" i="1"/>
  <c r="I531" i="1" s="1"/>
  <c r="H50" i="1" l="1"/>
  <c r="E50" i="1"/>
  <c r="G50" i="1" s="1"/>
  <c r="I50" i="1" s="1"/>
  <c r="J50" i="1" s="1"/>
  <c r="K50" i="1" s="1"/>
  <c r="C51" i="1" s="1"/>
  <c r="J531" i="1"/>
  <c r="K531" i="1" s="1"/>
  <c r="C532" i="1" s="1"/>
  <c r="H51" i="1" l="1"/>
  <c r="E51" i="1"/>
  <c r="G51" i="1" s="1"/>
  <c r="I51" i="1" s="1"/>
  <c r="J51" i="1" s="1"/>
  <c r="K51" i="1" s="1"/>
  <c r="C52" i="1" s="1"/>
  <c r="G532" i="1"/>
  <c r="I532" i="1" s="1"/>
  <c r="H52" i="1" l="1"/>
  <c r="E52" i="1"/>
  <c r="G52" i="1" s="1"/>
  <c r="I52" i="1" s="1"/>
  <c r="J52" i="1" s="1"/>
  <c r="K52" i="1" s="1"/>
  <c r="C53" i="1" s="1"/>
  <c r="J532" i="1"/>
  <c r="K532" i="1" s="1"/>
  <c r="C533" i="1" s="1"/>
  <c r="H53" i="1" l="1"/>
  <c r="E53" i="1"/>
  <c r="G53" i="1" s="1"/>
  <c r="I53" i="1" s="1"/>
  <c r="J53" i="1" s="1"/>
  <c r="K53" i="1" s="1"/>
  <c r="C54" i="1" s="1"/>
  <c r="G533" i="1"/>
  <c r="I533" i="1" s="1"/>
  <c r="H54" i="1" l="1"/>
  <c r="E54" i="1"/>
  <c r="G54" i="1" s="1"/>
  <c r="I54" i="1" s="1"/>
  <c r="J54" i="1" s="1"/>
  <c r="K54" i="1" s="1"/>
  <c r="C55" i="1" s="1"/>
  <c r="J533" i="1"/>
  <c r="K533" i="1" s="1"/>
  <c r="C534" i="1" s="1"/>
  <c r="H55" i="1" l="1"/>
  <c r="E55" i="1"/>
  <c r="G55" i="1" s="1"/>
  <c r="I55" i="1" s="1"/>
  <c r="J55" i="1" s="1"/>
  <c r="K55" i="1" s="1"/>
  <c r="C56" i="1" s="1"/>
  <c r="G534" i="1"/>
  <c r="I534" i="1" s="1"/>
  <c r="H56" i="1" l="1"/>
  <c r="E56" i="1"/>
  <c r="G56" i="1" s="1"/>
  <c r="I56" i="1" s="1"/>
  <c r="J56" i="1" s="1"/>
  <c r="K56" i="1" s="1"/>
  <c r="C57" i="1" s="1"/>
  <c r="J534" i="1"/>
  <c r="K534" i="1" s="1"/>
  <c r="C535" i="1" s="1"/>
  <c r="H57" i="1" l="1"/>
  <c r="E57" i="1"/>
  <c r="G57" i="1" s="1"/>
  <c r="I57" i="1" s="1"/>
  <c r="J57" i="1" s="1"/>
  <c r="K57" i="1" s="1"/>
  <c r="C58" i="1" s="1"/>
  <c r="G535" i="1"/>
  <c r="I535" i="1" s="1"/>
  <c r="H58" i="1" l="1"/>
  <c r="E58" i="1"/>
  <c r="G58" i="1" s="1"/>
  <c r="I58" i="1" s="1"/>
  <c r="J58" i="1" s="1"/>
  <c r="K58" i="1" s="1"/>
  <c r="C59" i="1" s="1"/>
  <c r="J535" i="1"/>
  <c r="K535" i="1" s="1"/>
  <c r="C536" i="1" s="1"/>
  <c r="H59" i="1" l="1"/>
  <c r="E59" i="1"/>
  <c r="G59" i="1" s="1"/>
  <c r="I59" i="1" s="1"/>
  <c r="J59" i="1" s="1"/>
  <c r="K59" i="1" s="1"/>
  <c r="C60" i="1" s="1"/>
  <c r="G536" i="1"/>
  <c r="I536" i="1" s="1"/>
  <c r="H60" i="1" l="1"/>
  <c r="E60" i="1"/>
  <c r="G60" i="1" s="1"/>
  <c r="I60" i="1" s="1"/>
  <c r="J60" i="1" s="1"/>
  <c r="K60" i="1" s="1"/>
  <c r="C61" i="1" s="1"/>
  <c r="J536" i="1"/>
  <c r="K536" i="1" s="1"/>
  <c r="C537" i="1" s="1"/>
  <c r="H61" i="1" l="1"/>
  <c r="E61" i="1"/>
  <c r="G61" i="1" s="1"/>
  <c r="I61" i="1" s="1"/>
  <c r="J61" i="1" s="1"/>
  <c r="K61" i="1" s="1"/>
  <c r="C62" i="1" s="1"/>
  <c r="G537" i="1"/>
  <c r="I537" i="1" s="1"/>
  <c r="H62" i="1" l="1"/>
  <c r="E62" i="1"/>
  <c r="G62" i="1" s="1"/>
  <c r="I62" i="1" s="1"/>
  <c r="J62" i="1" s="1"/>
  <c r="K62" i="1" s="1"/>
  <c r="C63" i="1" s="1"/>
  <c r="J537" i="1"/>
  <c r="K537" i="1" s="1"/>
  <c r="C538" i="1" s="1"/>
  <c r="H63" i="1" l="1"/>
  <c r="E63" i="1"/>
  <c r="G63" i="1" s="1"/>
  <c r="I63" i="1" s="1"/>
  <c r="J63" i="1" s="1"/>
  <c r="K63" i="1" s="1"/>
  <c r="C64" i="1" s="1"/>
  <c r="G538" i="1"/>
  <c r="I538" i="1" s="1"/>
  <c r="H64" i="1" l="1"/>
  <c r="E64" i="1"/>
  <c r="G64" i="1" s="1"/>
  <c r="I64" i="1" s="1"/>
  <c r="J64" i="1" s="1"/>
  <c r="K64" i="1" s="1"/>
  <c r="C65" i="1" s="1"/>
  <c r="J538" i="1"/>
  <c r="K538" i="1" s="1"/>
  <c r="C539" i="1" s="1"/>
  <c r="H65" i="1" l="1"/>
  <c r="E65" i="1"/>
  <c r="G65" i="1" s="1"/>
  <c r="I65" i="1" s="1"/>
  <c r="J65" i="1" s="1"/>
  <c r="K65" i="1" s="1"/>
  <c r="C66" i="1" s="1"/>
  <c r="G539" i="1"/>
  <c r="I539" i="1" s="1"/>
  <c r="H66" i="1" l="1"/>
  <c r="E66" i="1"/>
  <c r="G66" i="1" s="1"/>
  <c r="I66" i="1" s="1"/>
  <c r="J66" i="1" s="1"/>
  <c r="K66" i="1" s="1"/>
  <c r="C67" i="1" s="1"/>
  <c r="J539" i="1"/>
  <c r="K539" i="1" s="1"/>
  <c r="C540" i="1" s="1"/>
  <c r="H67" i="1" l="1"/>
  <c r="E67" i="1"/>
  <c r="G67" i="1" s="1"/>
  <c r="I67" i="1" s="1"/>
  <c r="J67" i="1" s="1"/>
  <c r="K67" i="1" s="1"/>
  <c r="C68" i="1" s="1"/>
  <c r="G540" i="1"/>
  <c r="I540" i="1" s="1"/>
  <c r="H68" i="1" l="1"/>
  <c r="E68" i="1"/>
  <c r="G68" i="1" s="1"/>
  <c r="I68" i="1" s="1"/>
  <c r="J68" i="1" s="1"/>
  <c r="K68" i="1" s="1"/>
  <c r="C69" i="1" s="1"/>
  <c r="J540" i="1"/>
  <c r="K540" i="1" s="1"/>
  <c r="C541" i="1" s="1"/>
  <c r="H69" i="1" l="1"/>
  <c r="E69" i="1"/>
  <c r="G69" i="1" s="1"/>
  <c r="I69" i="1" s="1"/>
  <c r="J69" i="1" s="1"/>
  <c r="K69" i="1" s="1"/>
  <c r="C70" i="1" s="1"/>
  <c r="G541" i="1"/>
  <c r="I541" i="1" s="1"/>
  <c r="H70" i="1" l="1"/>
  <c r="E70" i="1"/>
  <c r="G70" i="1" s="1"/>
  <c r="I70" i="1" s="1"/>
  <c r="J70" i="1" s="1"/>
  <c r="K70" i="1" s="1"/>
  <c r="C71" i="1" s="1"/>
  <c r="J541" i="1"/>
  <c r="K541" i="1" s="1"/>
  <c r="C542" i="1" s="1"/>
  <c r="H71" i="1" l="1"/>
  <c r="E71" i="1"/>
  <c r="G71" i="1" s="1"/>
  <c r="I71" i="1" s="1"/>
  <c r="J71" i="1" s="1"/>
  <c r="K71" i="1" s="1"/>
  <c r="C72" i="1" s="1"/>
  <c r="G542" i="1"/>
  <c r="I542" i="1" s="1"/>
  <c r="H72" i="1" l="1"/>
  <c r="E72" i="1"/>
  <c r="G72" i="1" s="1"/>
  <c r="I72" i="1" s="1"/>
  <c r="J72" i="1" s="1"/>
  <c r="K72" i="1" s="1"/>
  <c r="C73" i="1" s="1"/>
  <c r="J542" i="1"/>
  <c r="K542" i="1" s="1"/>
  <c r="C543" i="1" s="1"/>
  <c r="H73" i="1" l="1"/>
  <c r="E73" i="1"/>
  <c r="G73" i="1" s="1"/>
  <c r="I73" i="1" s="1"/>
  <c r="J73" i="1" s="1"/>
  <c r="K73" i="1" s="1"/>
  <c r="C74" i="1" s="1"/>
  <c r="G543" i="1"/>
  <c r="I543" i="1" s="1"/>
  <c r="H74" i="1" l="1"/>
  <c r="E74" i="1"/>
  <c r="G74" i="1" s="1"/>
  <c r="I74" i="1" s="1"/>
  <c r="J74" i="1" s="1"/>
  <c r="K74" i="1" s="1"/>
  <c r="C75" i="1" s="1"/>
  <c r="J543" i="1"/>
  <c r="K543" i="1" s="1"/>
  <c r="C544" i="1" s="1"/>
  <c r="H75" i="1" l="1"/>
  <c r="E75" i="1"/>
  <c r="G75" i="1" s="1"/>
  <c r="I75" i="1" s="1"/>
  <c r="J75" i="1" s="1"/>
  <c r="K75" i="1" s="1"/>
  <c r="C76" i="1" s="1"/>
  <c r="G544" i="1"/>
  <c r="I544" i="1" s="1"/>
  <c r="H76" i="1" l="1"/>
  <c r="E76" i="1"/>
  <c r="G76" i="1" s="1"/>
  <c r="I76" i="1" s="1"/>
  <c r="J76" i="1" s="1"/>
  <c r="K76" i="1" s="1"/>
  <c r="C77" i="1" s="1"/>
  <c r="J544" i="1"/>
  <c r="K544" i="1" s="1"/>
  <c r="C545" i="1" s="1"/>
  <c r="H77" i="1" l="1"/>
  <c r="E77" i="1"/>
  <c r="G77" i="1" s="1"/>
  <c r="I77" i="1" s="1"/>
  <c r="J77" i="1" s="1"/>
  <c r="K77" i="1" s="1"/>
  <c r="C78" i="1" s="1"/>
  <c r="G545" i="1"/>
  <c r="I545" i="1" s="1"/>
  <c r="H78" i="1" l="1"/>
  <c r="E78" i="1"/>
  <c r="G78" i="1" s="1"/>
  <c r="I78" i="1" s="1"/>
  <c r="J78" i="1" s="1"/>
  <c r="K78" i="1" s="1"/>
  <c r="C79" i="1" s="1"/>
  <c r="J545" i="1"/>
  <c r="K545" i="1" s="1"/>
  <c r="C546" i="1" s="1"/>
  <c r="H79" i="1" l="1"/>
  <c r="E79" i="1"/>
  <c r="G79" i="1" s="1"/>
  <c r="I79" i="1" s="1"/>
  <c r="J79" i="1" s="1"/>
  <c r="K79" i="1" s="1"/>
  <c r="C80" i="1" s="1"/>
  <c r="G546" i="1"/>
  <c r="I546" i="1" s="1"/>
  <c r="H80" i="1" l="1"/>
  <c r="E80" i="1"/>
  <c r="G80" i="1" s="1"/>
  <c r="I80" i="1" s="1"/>
  <c r="J80" i="1" s="1"/>
  <c r="K80" i="1" s="1"/>
  <c r="C81" i="1" s="1"/>
  <c r="J546" i="1"/>
  <c r="K546" i="1" s="1"/>
  <c r="C547" i="1" s="1"/>
  <c r="H81" i="1" l="1"/>
  <c r="E81" i="1"/>
  <c r="G81" i="1" s="1"/>
  <c r="I81" i="1" s="1"/>
  <c r="J81" i="1" s="1"/>
  <c r="K81" i="1" s="1"/>
  <c r="C82" i="1" s="1"/>
  <c r="G547" i="1"/>
  <c r="I547" i="1" s="1"/>
  <c r="H82" i="1" l="1"/>
  <c r="E82" i="1"/>
  <c r="G82" i="1" s="1"/>
  <c r="I82" i="1" s="1"/>
  <c r="J82" i="1" s="1"/>
  <c r="K82" i="1" s="1"/>
  <c r="C83" i="1" s="1"/>
  <c r="J547" i="1"/>
  <c r="K547" i="1" s="1"/>
  <c r="C548" i="1" s="1"/>
  <c r="H83" i="1" l="1"/>
  <c r="E83" i="1"/>
  <c r="G83" i="1" s="1"/>
  <c r="I83" i="1" s="1"/>
  <c r="J83" i="1" s="1"/>
  <c r="K83" i="1" s="1"/>
  <c r="C84" i="1" s="1"/>
  <c r="G548" i="1"/>
  <c r="I548" i="1" s="1"/>
  <c r="H84" i="1" l="1"/>
  <c r="E84" i="1"/>
  <c r="G84" i="1" s="1"/>
  <c r="I84" i="1" s="1"/>
  <c r="J84" i="1" s="1"/>
  <c r="K84" i="1" s="1"/>
  <c r="C85" i="1" s="1"/>
  <c r="J548" i="1"/>
  <c r="K548" i="1" s="1"/>
  <c r="C549" i="1" s="1"/>
  <c r="H85" i="1" l="1"/>
  <c r="E85" i="1"/>
  <c r="G85" i="1" s="1"/>
  <c r="I85" i="1" s="1"/>
  <c r="J85" i="1" s="1"/>
  <c r="K85" i="1" s="1"/>
  <c r="C86" i="1" s="1"/>
  <c r="G549" i="1"/>
  <c r="I549" i="1" s="1"/>
  <c r="H86" i="1" l="1"/>
  <c r="E86" i="1"/>
  <c r="G86" i="1" s="1"/>
  <c r="I86" i="1" s="1"/>
  <c r="J86" i="1" s="1"/>
  <c r="K86" i="1" s="1"/>
  <c r="C87" i="1" s="1"/>
  <c r="J549" i="1"/>
  <c r="K549" i="1" s="1"/>
  <c r="C550" i="1" s="1"/>
  <c r="H87" i="1" l="1"/>
  <c r="E87" i="1"/>
  <c r="G87" i="1" s="1"/>
  <c r="I87" i="1" s="1"/>
  <c r="J87" i="1" s="1"/>
  <c r="K87" i="1" s="1"/>
  <c r="C88" i="1" s="1"/>
  <c r="G550" i="1"/>
  <c r="I550" i="1" s="1"/>
  <c r="H88" i="1" l="1"/>
  <c r="E88" i="1"/>
  <c r="G88" i="1" s="1"/>
  <c r="I88" i="1" s="1"/>
  <c r="J88" i="1" s="1"/>
  <c r="K88" i="1" s="1"/>
  <c r="C89" i="1" s="1"/>
  <c r="J550" i="1"/>
  <c r="K550" i="1" s="1"/>
  <c r="C551" i="1" s="1"/>
  <c r="H89" i="1" l="1"/>
  <c r="E89" i="1"/>
  <c r="G89" i="1" s="1"/>
  <c r="I89" i="1" s="1"/>
  <c r="J89" i="1" s="1"/>
  <c r="K89" i="1" s="1"/>
  <c r="C90" i="1" s="1"/>
  <c r="G551" i="1"/>
  <c r="I551" i="1" s="1"/>
  <c r="H90" i="1" l="1"/>
  <c r="E90" i="1"/>
  <c r="G90" i="1" s="1"/>
  <c r="I90" i="1" s="1"/>
  <c r="J90" i="1" s="1"/>
  <c r="K90" i="1" s="1"/>
  <c r="C91" i="1" s="1"/>
  <c r="J551" i="1"/>
  <c r="K551" i="1" s="1"/>
  <c r="C552" i="1" s="1"/>
  <c r="H91" i="1" l="1"/>
  <c r="E91" i="1"/>
  <c r="G91" i="1" s="1"/>
  <c r="I91" i="1" s="1"/>
  <c r="J91" i="1" s="1"/>
  <c r="K91" i="1" s="1"/>
  <c r="C92" i="1" s="1"/>
  <c r="G552" i="1"/>
  <c r="I552" i="1" s="1"/>
  <c r="H92" i="1" l="1"/>
  <c r="E92" i="1"/>
  <c r="G92" i="1" s="1"/>
  <c r="I92" i="1" s="1"/>
  <c r="J92" i="1" s="1"/>
  <c r="K92" i="1" s="1"/>
  <c r="C93" i="1" s="1"/>
  <c r="J552" i="1"/>
  <c r="K552" i="1" s="1"/>
  <c r="C553" i="1" s="1"/>
  <c r="H93" i="1" l="1"/>
  <c r="E93" i="1"/>
  <c r="G93" i="1" s="1"/>
  <c r="I93" i="1" s="1"/>
  <c r="J93" i="1" s="1"/>
  <c r="K93" i="1" s="1"/>
  <c r="C94" i="1" s="1"/>
  <c r="G553" i="1"/>
  <c r="I553" i="1" s="1"/>
  <c r="H94" i="1" l="1"/>
  <c r="E94" i="1"/>
  <c r="G94" i="1" s="1"/>
  <c r="I94" i="1" s="1"/>
  <c r="J94" i="1" s="1"/>
  <c r="K94" i="1" s="1"/>
  <c r="C95" i="1" s="1"/>
  <c r="J553" i="1"/>
  <c r="K553" i="1" s="1"/>
  <c r="C554" i="1" s="1"/>
  <c r="H95" i="1" l="1"/>
  <c r="E95" i="1"/>
  <c r="G95" i="1" s="1"/>
  <c r="I95" i="1" s="1"/>
  <c r="J95" i="1" s="1"/>
  <c r="K95" i="1" s="1"/>
  <c r="C96" i="1" s="1"/>
  <c r="G554" i="1"/>
  <c r="I554" i="1" s="1"/>
  <c r="H96" i="1" l="1"/>
  <c r="E96" i="1"/>
  <c r="G96" i="1" s="1"/>
  <c r="I96" i="1" s="1"/>
  <c r="J96" i="1" s="1"/>
  <c r="K96" i="1" s="1"/>
  <c r="C97" i="1" s="1"/>
  <c r="J554" i="1"/>
  <c r="K554" i="1" s="1"/>
  <c r="C555" i="1" s="1"/>
  <c r="H97" i="1" l="1"/>
  <c r="E97" i="1"/>
  <c r="G97" i="1" s="1"/>
  <c r="I97" i="1" s="1"/>
  <c r="J97" i="1" s="1"/>
  <c r="K97" i="1" s="1"/>
  <c r="C98" i="1" s="1"/>
  <c r="G555" i="1"/>
  <c r="I555" i="1" s="1"/>
  <c r="H98" i="1" l="1"/>
  <c r="E98" i="1"/>
  <c r="G98" i="1" s="1"/>
  <c r="I98" i="1" s="1"/>
  <c r="J98" i="1" s="1"/>
  <c r="K98" i="1" s="1"/>
  <c r="C99" i="1" s="1"/>
  <c r="J555" i="1"/>
  <c r="K555" i="1" s="1"/>
  <c r="C556" i="1" s="1"/>
  <c r="H99" i="1" l="1"/>
  <c r="E99" i="1"/>
  <c r="G99" i="1" s="1"/>
  <c r="I99" i="1" s="1"/>
  <c r="J99" i="1" s="1"/>
  <c r="K99" i="1" s="1"/>
  <c r="C100" i="1" s="1"/>
  <c r="G556" i="1"/>
  <c r="I556" i="1" s="1"/>
  <c r="H100" i="1" l="1"/>
  <c r="E100" i="1"/>
  <c r="G100" i="1" s="1"/>
  <c r="I100" i="1" s="1"/>
  <c r="J100" i="1" s="1"/>
  <c r="K100" i="1" s="1"/>
  <c r="C101" i="1" s="1"/>
  <c r="J556" i="1"/>
  <c r="K556" i="1" s="1"/>
  <c r="C557" i="1" s="1"/>
  <c r="H101" i="1" l="1"/>
  <c r="E101" i="1"/>
  <c r="G101" i="1" s="1"/>
  <c r="I101" i="1" s="1"/>
  <c r="J101" i="1" s="1"/>
  <c r="K101" i="1" s="1"/>
  <c r="C102" i="1" s="1"/>
  <c r="G557" i="1"/>
  <c r="I557" i="1" s="1"/>
  <c r="H102" i="1" l="1"/>
  <c r="E102" i="1"/>
  <c r="G102" i="1" s="1"/>
  <c r="I102" i="1" s="1"/>
  <c r="J102" i="1" s="1"/>
  <c r="K102" i="1" s="1"/>
  <c r="C103" i="1" s="1"/>
  <c r="J557" i="1"/>
  <c r="K557" i="1" s="1"/>
  <c r="C558" i="1" s="1"/>
  <c r="H103" i="1" l="1"/>
  <c r="E103" i="1"/>
  <c r="G103" i="1" s="1"/>
  <c r="I103" i="1" s="1"/>
  <c r="J103" i="1" s="1"/>
  <c r="K103" i="1" s="1"/>
  <c r="C104" i="1" s="1"/>
  <c r="G558" i="1"/>
  <c r="I558" i="1" s="1"/>
  <c r="J558" i="1" s="1"/>
  <c r="H104" i="1" l="1"/>
  <c r="E104" i="1"/>
  <c r="G104" i="1" s="1"/>
  <c r="I104" i="1" s="1"/>
  <c r="J104" i="1" s="1"/>
  <c r="K104" i="1" s="1"/>
  <c r="C105" i="1" s="1"/>
  <c r="K558" i="1"/>
  <c r="C559" i="1" s="1"/>
  <c r="H105" i="1" l="1"/>
  <c r="E105" i="1"/>
  <c r="G105" i="1" s="1"/>
  <c r="I105" i="1" s="1"/>
  <c r="J105" i="1" s="1"/>
  <c r="K105" i="1" s="1"/>
  <c r="C106" i="1" s="1"/>
  <c r="G559" i="1"/>
  <c r="I559" i="1" s="1"/>
  <c r="H106" i="1" l="1"/>
  <c r="E106" i="1"/>
  <c r="G106" i="1" s="1"/>
  <c r="I106" i="1" s="1"/>
  <c r="J106" i="1" s="1"/>
  <c r="K106" i="1" s="1"/>
  <c r="C107" i="1" s="1"/>
  <c r="J559" i="1"/>
  <c r="K559" i="1" s="1"/>
  <c r="C560" i="1" s="1"/>
  <c r="G560" i="1" s="1"/>
  <c r="I560" i="1" s="1"/>
  <c r="H107" i="1" l="1"/>
  <c r="E107" i="1"/>
  <c r="G107" i="1" s="1"/>
  <c r="I107" i="1" s="1"/>
  <c r="J107" i="1" s="1"/>
  <c r="K107" i="1" s="1"/>
  <c r="C108" i="1" s="1"/>
  <c r="J560" i="1"/>
  <c r="K560" i="1" s="1"/>
  <c r="C561" i="1" s="1"/>
  <c r="H108" i="1" l="1"/>
  <c r="E108" i="1"/>
  <c r="G108" i="1" s="1"/>
  <c r="I108" i="1" s="1"/>
  <c r="J108" i="1" s="1"/>
  <c r="K108" i="1" s="1"/>
  <c r="C109" i="1" s="1"/>
  <c r="G561" i="1"/>
  <c r="I561" i="1" s="1"/>
  <c r="H109" i="1" l="1"/>
  <c r="E109" i="1"/>
  <c r="G109" i="1" s="1"/>
  <c r="I109" i="1" s="1"/>
  <c r="J109" i="1" s="1"/>
  <c r="K109" i="1" s="1"/>
  <c r="C110" i="1" s="1"/>
  <c r="J561" i="1"/>
  <c r="K561" i="1" s="1"/>
  <c r="C562" i="1" s="1"/>
  <c r="H110" i="1" l="1"/>
  <c r="E110" i="1"/>
  <c r="G110" i="1" s="1"/>
  <c r="I110" i="1" s="1"/>
  <c r="J110" i="1" s="1"/>
  <c r="K110" i="1" s="1"/>
  <c r="C111" i="1" s="1"/>
  <c r="G562" i="1"/>
  <c r="I562" i="1" s="1"/>
  <c r="H111" i="1" l="1"/>
  <c r="E111" i="1"/>
  <c r="G111" i="1" s="1"/>
  <c r="I111" i="1" s="1"/>
  <c r="J111" i="1" s="1"/>
  <c r="K111" i="1" s="1"/>
  <c r="C112" i="1" s="1"/>
  <c r="J562" i="1"/>
  <c r="K562" i="1" s="1"/>
  <c r="C563" i="1" s="1"/>
  <c r="H112" i="1" l="1"/>
  <c r="E112" i="1"/>
  <c r="G112" i="1" s="1"/>
  <c r="I112" i="1" s="1"/>
  <c r="J112" i="1" s="1"/>
  <c r="K112" i="1" s="1"/>
  <c r="C113" i="1" s="1"/>
  <c r="G563" i="1"/>
  <c r="I563" i="1" s="1"/>
  <c r="H113" i="1" l="1"/>
  <c r="E113" i="1"/>
  <c r="G113" i="1" s="1"/>
  <c r="I113" i="1" s="1"/>
  <c r="J113" i="1" s="1"/>
  <c r="K113" i="1" s="1"/>
  <c r="C114" i="1" s="1"/>
  <c r="J563" i="1"/>
  <c r="K563" i="1" s="1"/>
  <c r="C564" i="1" s="1"/>
  <c r="H114" i="1" l="1"/>
  <c r="E114" i="1"/>
  <c r="G114" i="1" s="1"/>
  <c r="I114" i="1" s="1"/>
  <c r="J114" i="1" s="1"/>
  <c r="K114" i="1" s="1"/>
  <c r="C115" i="1" s="1"/>
  <c r="G564" i="1"/>
  <c r="I564" i="1" s="1"/>
  <c r="H115" i="1" l="1"/>
  <c r="E115" i="1"/>
  <c r="G115" i="1" s="1"/>
  <c r="I115" i="1" s="1"/>
  <c r="J115" i="1" s="1"/>
  <c r="K115" i="1" s="1"/>
  <c r="C116" i="1" s="1"/>
  <c r="J564" i="1"/>
  <c r="K564" i="1" s="1"/>
  <c r="C565" i="1" s="1"/>
  <c r="H116" i="1" l="1"/>
  <c r="E116" i="1"/>
  <c r="G116" i="1" s="1"/>
  <c r="I116" i="1" s="1"/>
  <c r="J116" i="1" s="1"/>
  <c r="K116" i="1" s="1"/>
  <c r="C117" i="1" s="1"/>
  <c r="G565" i="1"/>
  <c r="I565" i="1" s="1"/>
  <c r="H117" i="1" l="1"/>
  <c r="E117" i="1"/>
  <c r="G117" i="1" s="1"/>
  <c r="I117" i="1" s="1"/>
  <c r="J117" i="1" s="1"/>
  <c r="K117" i="1" s="1"/>
  <c r="C118" i="1" s="1"/>
  <c r="J565" i="1"/>
  <c r="K565" i="1" s="1"/>
  <c r="C566" i="1" s="1"/>
  <c r="H118" i="1" l="1"/>
  <c r="E118" i="1"/>
  <c r="G118" i="1" s="1"/>
  <c r="I118" i="1" s="1"/>
  <c r="J118" i="1" s="1"/>
  <c r="K118" i="1" s="1"/>
  <c r="C119" i="1" s="1"/>
  <c r="G566" i="1"/>
  <c r="I566" i="1" s="1"/>
  <c r="H119" i="1" l="1"/>
  <c r="E119" i="1"/>
  <c r="G119" i="1" s="1"/>
  <c r="I119" i="1" s="1"/>
  <c r="J119" i="1" s="1"/>
  <c r="K119" i="1" s="1"/>
  <c r="C120" i="1" s="1"/>
  <c r="J566" i="1"/>
  <c r="K566" i="1" s="1"/>
  <c r="C567" i="1" s="1"/>
  <c r="H120" i="1" l="1"/>
  <c r="E120" i="1"/>
  <c r="G120" i="1" s="1"/>
  <c r="I120" i="1" s="1"/>
  <c r="J120" i="1" s="1"/>
  <c r="K120" i="1" s="1"/>
  <c r="C121" i="1" s="1"/>
  <c r="G567" i="1"/>
  <c r="I567" i="1" s="1"/>
  <c r="H121" i="1" l="1"/>
  <c r="E121" i="1"/>
  <c r="G121" i="1" s="1"/>
  <c r="I121" i="1" s="1"/>
  <c r="J121" i="1" s="1"/>
  <c r="K121" i="1" s="1"/>
  <c r="C122" i="1" s="1"/>
  <c r="J567" i="1"/>
  <c r="K567" i="1" s="1"/>
  <c r="C568" i="1" s="1"/>
  <c r="H122" i="1" l="1"/>
  <c r="E122" i="1"/>
  <c r="G122" i="1" s="1"/>
  <c r="I122" i="1" s="1"/>
  <c r="J122" i="1" s="1"/>
  <c r="K122" i="1" s="1"/>
  <c r="C123" i="1" s="1"/>
  <c r="G568" i="1"/>
  <c r="I568" i="1" s="1"/>
  <c r="H123" i="1" l="1"/>
  <c r="E123" i="1"/>
  <c r="G123" i="1" s="1"/>
  <c r="I123" i="1" s="1"/>
  <c r="J123" i="1" s="1"/>
  <c r="K123" i="1" s="1"/>
  <c r="C124" i="1" s="1"/>
  <c r="J568" i="1"/>
  <c r="K568" i="1" s="1"/>
  <c r="C569" i="1" s="1"/>
  <c r="H124" i="1" l="1"/>
  <c r="E124" i="1"/>
  <c r="G124" i="1" s="1"/>
  <c r="I124" i="1" s="1"/>
  <c r="J124" i="1" s="1"/>
  <c r="K124" i="1" s="1"/>
  <c r="C125" i="1" s="1"/>
  <c r="G569" i="1"/>
  <c r="I569" i="1" s="1"/>
  <c r="H125" i="1" l="1"/>
  <c r="E125" i="1"/>
  <c r="G125" i="1" s="1"/>
  <c r="I125" i="1" s="1"/>
  <c r="J125" i="1" s="1"/>
  <c r="K125" i="1" s="1"/>
  <c r="C126" i="1" s="1"/>
  <c r="J569" i="1"/>
  <c r="K569" i="1" s="1"/>
  <c r="C570" i="1" s="1"/>
  <c r="H126" i="1" l="1"/>
  <c r="E126" i="1"/>
  <c r="G126" i="1" s="1"/>
  <c r="I126" i="1" s="1"/>
  <c r="J126" i="1" s="1"/>
  <c r="K126" i="1" s="1"/>
  <c r="C127" i="1" s="1"/>
  <c r="G570" i="1"/>
  <c r="I570" i="1" s="1"/>
  <c r="H127" i="1" l="1"/>
  <c r="E127" i="1"/>
  <c r="G127" i="1" s="1"/>
  <c r="I127" i="1" s="1"/>
  <c r="J127" i="1" s="1"/>
  <c r="K127" i="1" s="1"/>
  <c r="C128" i="1" s="1"/>
  <c r="J570" i="1"/>
  <c r="K570" i="1" s="1"/>
  <c r="C571" i="1" s="1"/>
  <c r="H128" i="1" l="1"/>
  <c r="E128" i="1"/>
  <c r="G128" i="1" s="1"/>
  <c r="I128" i="1" s="1"/>
  <c r="J128" i="1" s="1"/>
  <c r="K128" i="1" s="1"/>
  <c r="C129" i="1" s="1"/>
  <c r="G571" i="1"/>
  <c r="I571" i="1" s="1"/>
  <c r="H129" i="1" l="1"/>
  <c r="E129" i="1"/>
  <c r="G129" i="1" s="1"/>
  <c r="I129" i="1" s="1"/>
  <c r="J129" i="1" s="1"/>
  <c r="K129" i="1" s="1"/>
  <c r="C130" i="1" s="1"/>
  <c r="J571" i="1"/>
  <c r="K571" i="1" s="1"/>
  <c r="C572" i="1" s="1"/>
  <c r="H130" i="1" l="1"/>
  <c r="E130" i="1"/>
  <c r="G130" i="1" s="1"/>
  <c r="I130" i="1" s="1"/>
  <c r="J130" i="1" s="1"/>
  <c r="K130" i="1" s="1"/>
  <c r="C131" i="1" s="1"/>
  <c r="G572" i="1"/>
  <c r="I572" i="1" s="1"/>
  <c r="H131" i="1" l="1"/>
  <c r="E131" i="1"/>
  <c r="G131" i="1" s="1"/>
  <c r="I131" i="1" s="1"/>
  <c r="J131" i="1" s="1"/>
  <c r="K131" i="1" s="1"/>
  <c r="C132" i="1" s="1"/>
  <c r="J572" i="1"/>
  <c r="K572" i="1" s="1"/>
  <c r="C573" i="1" s="1"/>
  <c r="H132" i="1" l="1"/>
  <c r="E132" i="1"/>
  <c r="G132" i="1" s="1"/>
  <c r="I132" i="1" s="1"/>
  <c r="J132" i="1" s="1"/>
  <c r="K132" i="1" s="1"/>
  <c r="C133" i="1" s="1"/>
  <c r="G573" i="1"/>
  <c r="I573" i="1" s="1"/>
  <c r="H133" i="1" l="1"/>
  <c r="E133" i="1"/>
  <c r="G133" i="1" s="1"/>
  <c r="I133" i="1" s="1"/>
  <c r="J133" i="1" s="1"/>
  <c r="K133" i="1" s="1"/>
  <c r="C134" i="1" s="1"/>
  <c r="J573" i="1"/>
  <c r="K573" i="1" s="1"/>
  <c r="C574" i="1" s="1"/>
  <c r="H134" i="1" l="1"/>
  <c r="E134" i="1"/>
  <c r="G134" i="1" s="1"/>
  <c r="I134" i="1" s="1"/>
  <c r="J134" i="1" s="1"/>
  <c r="K134" i="1" s="1"/>
  <c r="C135" i="1" s="1"/>
  <c r="G574" i="1"/>
  <c r="I574" i="1" s="1"/>
  <c r="H135" i="1" l="1"/>
  <c r="E135" i="1"/>
  <c r="G135" i="1" s="1"/>
  <c r="I135" i="1" s="1"/>
  <c r="J135" i="1" s="1"/>
  <c r="K135" i="1" s="1"/>
  <c r="C136" i="1" s="1"/>
  <c r="J574" i="1"/>
  <c r="K574" i="1" s="1"/>
  <c r="C575" i="1" s="1"/>
  <c r="H136" i="1" l="1"/>
  <c r="E136" i="1"/>
  <c r="G136" i="1" s="1"/>
  <c r="I136" i="1" s="1"/>
  <c r="J136" i="1" s="1"/>
  <c r="K136" i="1" s="1"/>
  <c r="C137" i="1" s="1"/>
  <c r="G575" i="1"/>
  <c r="I575" i="1" s="1"/>
  <c r="H137" i="1" l="1"/>
  <c r="E137" i="1"/>
  <c r="G137" i="1" s="1"/>
  <c r="I137" i="1" s="1"/>
  <c r="J137" i="1" s="1"/>
  <c r="K137" i="1" s="1"/>
  <c r="C138" i="1" s="1"/>
  <c r="J575" i="1"/>
  <c r="K575" i="1" s="1"/>
  <c r="C576" i="1" s="1"/>
  <c r="H138" i="1" l="1"/>
  <c r="E138" i="1"/>
  <c r="G138" i="1" s="1"/>
  <c r="I138" i="1" s="1"/>
  <c r="J138" i="1" s="1"/>
  <c r="K138" i="1" s="1"/>
  <c r="C139" i="1" s="1"/>
  <c r="G576" i="1"/>
  <c r="I576" i="1" s="1"/>
  <c r="H139" i="1" l="1"/>
  <c r="E139" i="1"/>
  <c r="G139" i="1" s="1"/>
  <c r="I139" i="1" s="1"/>
  <c r="J139" i="1" s="1"/>
  <c r="K139" i="1" s="1"/>
  <c r="C140" i="1" s="1"/>
  <c r="J576" i="1"/>
  <c r="K576" i="1" s="1"/>
  <c r="C577" i="1" s="1"/>
  <c r="H140" i="1" l="1"/>
  <c r="E140" i="1"/>
  <c r="G140" i="1" s="1"/>
  <c r="I140" i="1" s="1"/>
  <c r="J140" i="1" s="1"/>
  <c r="K140" i="1" s="1"/>
  <c r="C141" i="1" s="1"/>
  <c r="G577" i="1"/>
  <c r="I577" i="1" s="1"/>
  <c r="H141" i="1" l="1"/>
  <c r="E141" i="1"/>
  <c r="G141" i="1" s="1"/>
  <c r="I141" i="1" s="1"/>
  <c r="J141" i="1" s="1"/>
  <c r="K141" i="1" s="1"/>
  <c r="C142" i="1" s="1"/>
  <c r="J577" i="1"/>
  <c r="K577" i="1" s="1"/>
  <c r="C578" i="1" s="1"/>
  <c r="H142" i="1" l="1"/>
  <c r="E142" i="1"/>
  <c r="G142" i="1" s="1"/>
  <c r="I142" i="1" s="1"/>
  <c r="J142" i="1" s="1"/>
  <c r="K142" i="1" s="1"/>
  <c r="C143" i="1" s="1"/>
  <c r="G578" i="1"/>
  <c r="I578" i="1" s="1"/>
  <c r="H143" i="1" l="1"/>
  <c r="E143" i="1"/>
  <c r="G143" i="1" s="1"/>
  <c r="I143" i="1" s="1"/>
  <c r="J143" i="1" s="1"/>
  <c r="K143" i="1" s="1"/>
  <c r="C144" i="1" s="1"/>
  <c r="J578" i="1"/>
  <c r="K578" i="1" s="1"/>
  <c r="C579" i="1" s="1"/>
  <c r="H144" i="1" l="1"/>
  <c r="E144" i="1"/>
  <c r="G144" i="1" s="1"/>
  <c r="I144" i="1" s="1"/>
  <c r="J144" i="1" s="1"/>
  <c r="K144" i="1" s="1"/>
  <c r="C145" i="1" s="1"/>
  <c r="G579" i="1"/>
  <c r="I579" i="1" s="1"/>
  <c r="H145" i="1" l="1"/>
  <c r="E145" i="1"/>
  <c r="G145" i="1" s="1"/>
  <c r="I145" i="1" s="1"/>
  <c r="J145" i="1" s="1"/>
  <c r="K145" i="1" s="1"/>
  <c r="C146" i="1" s="1"/>
  <c r="J579" i="1"/>
  <c r="K579" i="1" s="1"/>
  <c r="C580" i="1" s="1"/>
  <c r="H146" i="1" l="1"/>
  <c r="E146" i="1"/>
  <c r="G146" i="1" s="1"/>
  <c r="I146" i="1" s="1"/>
  <c r="J146" i="1" s="1"/>
  <c r="K146" i="1" s="1"/>
  <c r="C147" i="1" s="1"/>
  <c r="G580" i="1"/>
  <c r="I580" i="1" s="1"/>
  <c r="H147" i="1" l="1"/>
  <c r="E147" i="1"/>
  <c r="G147" i="1" s="1"/>
  <c r="I147" i="1" s="1"/>
  <c r="J147" i="1" s="1"/>
  <c r="K147" i="1" s="1"/>
  <c r="C148" i="1" s="1"/>
  <c r="J580" i="1"/>
  <c r="K580" i="1" s="1"/>
  <c r="C581" i="1" s="1"/>
  <c r="H148" i="1" l="1"/>
  <c r="E148" i="1"/>
  <c r="G148" i="1" s="1"/>
  <c r="I148" i="1" s="1"/>
  <c r="J148" i="1" s="1"/>
  <c r="K148" i="1" s="1"/>
  <c r="C149" i="1" s="1"/>
  <c r="G581" i="1"/>
  <c r="I581" i="1" s="1"/>
  <c r="H149" i="1" l="1"/>
  <c r="E149" i="1"/>
  <c r="G149" i="1" s="1"/>
  <c r="I149" i="1" s="1"/>
  <c r="J149" i="1" s="1"/>
  <c r="K149" i="1" s="1"/>
  <c r="C150" i="1" s="1"/>
  <c r="J581" i="1"/>
  <c r="K581" i="1" s="1"/>
  <c r="C582" i="1" s="1"/>
  <c r="H150" i="1" l="1"/>
  <c r="E150" i="1"/>
  <c r="G150" i="1" s="1"/>
  <c r="I150" i="1" s="1"/>
  <c r="J150" i="1" s="1"/>
  <c r="K150" i="1" s="1"/>
  <c r="C151" i="1" s="1"/>
  <c r="G582" i="1"/>
  <c r="I582" i="1" s="1"/>
  <c r="H151" i="1" l="1"/>
  <c r="E151" i="1"/>
  <c r="G151" i="1" s="1"/>
  <c r="I151" i="1" s="1"/>
  <c r="J151" i="1" s="1"/>
  <c r="K151" i="1" s="1"/>
  <c r="C152" i="1" s="1"/>
  <c r="J582" i="1"/>
  <c r="K582" i="1" s="1"/>
  <c r="C583" i="1" s="1"/>
  <c r="H152" i="1" l="1"/>
  <c r="E152" i="1"/>
  <c r="G152" i="1" s="1"/>
  <c r="I152" i="1" s="1"/>
  <c r="J152" i="1" s="1"/>
  <c r="K152" i="1" s="1"/>
  <c r="C153" i="1" s="1"/>
  <c r="G583" i="1"/>
  <c r="I583" i="1" s="1"/>
  <c r="H153" i="1" l="1"/>
  <c r="E153" i="1"/>
  <c r="G153" i="1" s="1"/>
  <c r="I153" i="1" s="1"/>
  <c r="J153" i="1" s="1"/>
  <c r="K153" i="1" s="1"/>
  <c r="C154" i="1" s="1"/>
  <c r="J583" i="1"/>
  <c r="K583" i="1" s="1"/>
  <c r="C584" i="1" s="1"/>
  <c r="H154" i="1" l="1"/>
  <c r="E154" i="1"/>
  <c r="G154" i="1" s="1"/>
  <c r="I154" i="1" s="1"/>
  <c r="J154" i="1" s="1"/>
  <c r="K154" i="1" s="1"/>
  <c r="C155" i="1" s="1"/>
  <c r="G584" i="1"/>
  <c r="I584" i="1" s="1"/>
  <c r="H155" i="1" l="1"/>
  <c r="E155" i="1"/>
  <c r="G155" i="1" s="1"/>
  <c r="I155" i="1" s="1"/>
  <c r="J155" i="1" s="1"/>
  <c r="K155" i="1" s="1"/>
  <c r="C156" i="1" s="1"/>
  <c r="J584" i="1"/>
  <c r="K584" i="1" s="1"/>
  <c r="C585" i="1" s="1"/>
  <c r="H156" i="1" l="1"/>
  <c r="E156" i="1"/>
  <c r="G156" i="1" s="1"/>
  <c r="I156" i="1" s="1"/>
  <c r="J156" i="1" s="1"/>
  <c r="K156" i="1" s="1"/>
  <c r="C157" i="1" s="1"/>
  <c r="G585" i="1"/>
  <c r="I585" i="1" s="1"/>
  <c r="H157" i="1" l="1"/>
  <c r="E157" i="1"/>
  <c r="G157" i="1" s="1"/>
  <c r="I157" i="1" s="1"/>
  <c r="J157" i="1" s="1"/>
  <c r="K157" i="1" s="1"/>
  <c r="C158" i="1" s="1"/>
  <c r="J585" i="1"/>
  <c r="K585" i="1" s="1"/>
  <c r="C586" i="1" s="1"/>
  <c r="H158" i="1" l="1"/>
  <c r="E158" i="1"/>
  <c r="G158" i="1" s="1"/>
  <c r="I158" i="1" s="1"/>
  <c r="J158" i="1" s="1"/>
  <c r="K158" i="1" s="1"/>
  <c r="C159" i="1" s="1"/>
  <c r="G586" i="1"/>
  <c r="I586" i="1" s="1"/>
  <c r="H159" i="1" l="1"/>
  <c r="E159" i="1"/>
  <c r="G159" i="1" s="1"/>
  <c r="I159" i="1" s="1"/>
  <c r="J159" i="1" s="1"/>
  <c r="K159" i="1" s="1"/>
  <c r="C160" i="1" s="1"/>
  <c r="J586" i="1"/>
  <c r="K586" i="1" s="1"/>
  <c r="C587" i="1" s="1"/>
  <c r="H160" i="1" l="1"/>
  <c r="E160" i="1"/>
  <c r="G160" i="1" s="1"/>
  <c r="I160" i="1" s="1"/>
  <c r="J160" i="1" s="1"/>
  <c r="K160" i="1" s="1"/>
  <c r="C161" i="1" s="1"/>
  <c r="G587" i="1"/>
  <c r="I587" i="1" s="1"/>
  <c r="H161" i="1" l="1"/>
  <c r="E161" i="1"/>
  <c r="G161" i="1" s="1"/>
  <c r="I161" i="1" s="1"/>
  <c r="J161" i="1" s="1"/>
  <c r="K161" i="1" s="1"/>
  <c r="C162" i="1" s="1"/>
  <c r="J587" i="1"/>
  <c r="K587" i="1" s="1"/>
  <c r="C588" i="1" s="1"/>
  <c r="H162" i="1" l="1"/>
  <c r="E162" i="1"/>
  <c r="G162" i="1" s="1"/>
  <c r="I162" i="1" s="1"/>
  <c r="J162" i="1" s="1"/>
  <c r="K162" i="1" s="1"/>
  <c r="C163" i="1" s="1"/>
  <c r="G588" i="1"/>
  <c r="I588" i="1" s="1"/>
  <c r="H163" i="1" l="1"/>
  <c r="E163" i="1"/>
  <c r="G163" i="1" s="1"/>
  <c r="I163" i="1" s="1"/>
  <c r="J163" i="1" s="1"/>
  <c r="K163" i="1" s="1"/>
  <c r="C164" i="1" s="1"/>
  <c r="J588" i="1"/>
  <c r="K588" i="1" s="1"/>
  <c r="C589" i="1" s="1"/>
  <c r="H164" i="1" l="1"/>
  <c r="E164" i="1"/>
  <c r="G164" i="1" s="1"/>
  <c r="I164" i="1" s="1"/>
  <c r="J164" i="1" s="1"/>
  <c r="K164" i="1" s="1"/>
  <c r="C165" i="1" s="1"/>
  <c r="G589" i="1"/>
  <c r="I589" i="1" s="1"/>
  <c r="H165" i="1" l="1"/>
  <c r="E165" i="1"/>
  <c r="G165" i="1" s="1"/>
  <c r="I165" i="1" s="1"/>
  <c r="J165" i="1" s="1"/>
  <c r="K165" i="1" s="1"/>
  <c r="C166" i="1" s="1"/>
  <c r="J589" i="1"/>
  <c r="K589" i="1" s="1"/>
  <c r="C590" i="1" s="1"/>
  <c r="H166" i="1" l="1"/>
  <c r="E166" i="1"/>
  <c r="G166" i="1" s="1"/>
  <c r="I166" i="1" s="1"/>
  <c r="J166" i="1" s="1"/>
  <c r="K166" i="1" s="1"/>
  <c r="C167" i="1" s="1"/>
  <c r="G590" i="1"/>
  <c r="I590" i="1" s="1"/>
  <c r="H167" i="1" l="1"/>
  <c r="E167" i="1"/>
  <c r="G167" i="1" s="1"/>
  <c r="I167" i="1" s="1"/>
  <c r="J167" i="1" s="1"/>
  <c r="K167" i="1" s="1"/>
  <c r="C168" i="1" s="1"/>
  <c r="J590" i="1"/>
  <c r="K590" i="1" s="1"/>
  <c r="C591" i="1" s="1"/>
  <c r="H168" i="1" l="1"/>
  <c r="E168" i="1"/>
  <c r="G168" i="1" s="1"/>
  <c r="I168" i="1" s="1"/>
  <c r="J168" i="1" s="1"/>
  <c r="K168" i="1" s="1"/>
  <c r="C169" i="1" s="1"/>
  <c r="G591" i="1"/>
  <c r="I591" i="1" s="1"/>
  <c r="H169" i="1" l="1"/>
  <c r="E169" i="1"/>
  <c r="G169" i="1" s="1"/>
  <c r="I169" i="1" s="1"/>
  <c r="J169" i="1" s="1"/>
  <c r="K169" i="1" s="1"/>
  <c r="C170" i="1" s="1"/>
  <c r="J591" i="1"/>
  <c r="K591" i="1" s="1"/>
  <c r="C592" i="1" s="1"/>
  <c r="H170" i="1" l="1"/>
  <c r="E170" i="1"/>
  <c r="G170" i="1" s="1"/>
  <c r="I170" i="1" s="1"/>
  <c r="J170" i="1" s="1"/>
  <c r="K170" i="1" s="1"/>
  <c r="C171" i="1" s="1"/>
  <c r="G592" i="1"/>
  <c r="I592" i="1" s="1"/>
  <c r="H171" i="1" l="1"/>
  <c r="E171" i="1"/>
  <c r="G171" i="1" s="1"/>
  <c r="I171" i="1" s="1"/>
  <c r="J171" i="1" s="1"/>
  <c r="K171" i="1" s="1"/>
  <c r="C172" i="1" s="1"/>
  <c r="J592" i="1"/>
  <c r="K592" i="1" s="1"/>
  <c r="C593" i="1" s="1"/>
  <c r="H172" i="1" l="1"/>
  <c r="E172" i="1"/>
  <c r="G172" i="1" s="1"/>
  <c r="I172" i="1" s="1"/>
  <c r="J172" i="1" s="1"/>
  <c r="K172" i="1" s="1"/>
  <c r="C173" i="1" s="1"/>
  <c r="G593" i="1"/>
  <c r="I593" i="1" s="1"/>
  <c r="H173" i="1" l="1"/>
  <c r="E173" i="1"/>
  <c r="G173" i="1" s="1"/>
  <c r="I173" i="1" s="1"/>
  <c r="J173" i="1" s="1"/>
  <c r="K173" i="1" s="1"/>
  <c r="C174" i="1" s="1"/>
  <c r="J593" i="1"/>
  <c r="K593" i="1" s="1"/>
  <c r="C594" i="1" s="1"/>
  <c r="H174" i="1" l="1"/>
  <c r="E174" i="1"/>
  <c r="G174" i="1" s="1"/>
  <c r="I174" i="1" s="1"/>
  <c r="J174" i="1" s="1"/>
  <c r="K174" i="1" s="1"/>
  <c r="C175" i="1" s="1"/>
  <c r="G594" i="1"/>
  <c r="I594" i="1" s="1"/>
  <c r="H175" i="1" l="1"/>
  <c r="E175" i="1"/>
  <c r="G175" i="1" s="1"/>
  <c r="I175" i="1" s="1"/>
  <c r="J175" i="1" s="1"/>
  <c r="K175" i="1" s="1"/>
  <c r="C176" i="1" s="1"/>
  <c r="J594" i="1"/>
  <c r="K594" i="1" s="1"/>
  <c r="C595" i="1" s="1"/>
  <c r="H176" i="1" l="1"/>
  <c r="E176" i="1"/>
  <c r="G176" i="1" s="1"/>
  <c r="I176" i="1" s="1"/>
  <c r="J176" i="1" s="1"/>
  <c r="K176" i="1" s="1"/>
  <c r="C177" i="1" s="1"/>
  <c r="G595" i="1"/>
  <c r="I595" i="1" s="1"/>
  <c r="H177" i="1" l="1"/>
  <c r="E177" i="1"/>
  <c r="G177" i="1" s="1"/>
  <c r="I177" i="1" s="1"/>
  <c r="J177" i="1" s="1"/>
  <c r="K177" i="1" s="1"/>
  <c r="C178" i="1" s="1"/>
  <c r="J595" i="1"/>
  <c r="K595" i="1" s="1"/>
  <c r="C596" i="1" s="1"/>
  <c r="H178" i="1" l="1"/>
  <c r="E178" i="1"/>
  <c r="G178" i="1" s="1"/>
  <c r="I178" i="1" s="1"/>
  <c r="J178" i="1" s="1"/>
  <c r="K178" i="1" s="1"/>
  <c r="C179" i="1" s="1"/>
  <c r="G596" i="1"/>
  <c r="I596" i="1" s="1"/>
  <c r="H179" i="1" l="1"/>
  <c r="E179" i="1"/>
  <c r="G179" i="1" s="1"/>
  <c r="I179" i="1" s="1"/>
  <c r="J179" i="1" s="1"/>
  <c r="K179" i="1" s="1"/>
  <c r="C180" i="1" s="1"/>
  <c r="J596" i="1"/>
  <c r="K596" i="1" s="1"/>
  <c r="C597" i="1" s="1"/>
  <c r="H180" i="1" l="1"/>
  <c r="E180" i="1"/>
  <c r="G180" i="1" s="1"/>
  <c r="I180" i="1" s="1"/>
  <c r="J180" i="1" s="1"/>
  <c r="K180" i="1" s="1"/>
  <c r="C181" i="1" s="1"/>
  <c r="G597" i="1"/>
  <c r="I597" i="1" s="1"/>
  <c r="H181" i="1" l="1"/>
  <c r="E181" i="1"/>
  <c r="G181" i="1" s="1"/>
  <c r="I181" i="1" s="1"/>
  <c r="J181" i="1" s="1"/>
  <c r="K181" i="1" s="1"/>
  <c r="C182" i="1" s="1"/>
  <c r="J597" i="1"/>
  <c r="K597" i="1" s="1"/>
  <c r="C598" i="1" s="1"/>
  <c r="H182" i="1" l="1"/>
  <c r="E182" i="1"/>
  <c r="G182" i="1" s="1"/>
  <c r="I182" i="1" s="1"/>
  <c r="J182" i="1" s="1"/>
  <c r="K182" i="1" s="1"/>
  <c r="C183" i="1" s="1"/>
  <c r="G598" i="1"/>
  <c r="I598" i="1" s="1"/>
  <c r="H183" i="1" l="1"/>
  <c r="E183" i="1"/>
  <c r="G183" i="1" s="1"/>
  <c r="I183" i="1" s="1"/>
  <c r="J183" i="1" s="1"/>
  <c r="K183" i="1" s="1"/>
  <c r="C184" i="1" s="1"/>
  <c r="J598" i="1"/>
  <c r="K598" i="1" s="1"/>
  <c r="C599" i="1" s="1"/>
  <c r="H184" i="1" l="1"/>
  <c r="E184" i="1"/>
  <c r="G184" i="1" s="1"/>
  <c r="I184" i="1" s="1"/>
  <c r="J184" i="1" s="1"/>
  <c r="K184" i="1" s="1"/>
  <c r="C185" i="1" s="1"/>
  <c r="G599" i="1"/>
  <c r="I599" i="1" s="1"/>
  <c r="H185" i="1" l="1"/>
  <c r="E185" i="1"/>
  <c r="G185" i="1" s="1"/>
  <c r="I185" i="1" s="1"/>
  <c r="J185" i="1" s="1"/>
  <c r="K185" i="1" s="1"/>
  <c r="C186" i="1" s="1"/>
  <c r="J599" i="1"/>
  <c r="K599" i="1" s="1"/>
  <c r="C600" i="1" s="1"/>
  <c r="H186" i="1" l="1"/>
  <c r="E186" i="1"/>
  <c r="G186" i="1" s="1"/>
  <c r="I186" i="1" s="1"/>
  <c r="J186" i="1" s="1"/>
  <c r="K186" i="1" s="1"/>
  <c r="C187" i="1" s="1"/>
  <c r="G600" i="1"/>
  <c r="I600" i="1" s="1"/>
  <c r="H187" i="1" l="1"/>
  <c r="E187" i="1"/>
  <c r="G187" i="1" s="1"/>
  <c r="I187" i="1" s="1"/>
  <c r="J187" i="1" s="1"/>
  <c r="K187" i="1" s="1"/>
  <c r="C188" i="1" s="1"/>
  <c r="J600" i="1"/>
  <c r="K600" i="1" s="1"/>
  <c r="C601" i="1" s="1"/>
  <c r="H188" i="1" l="1"/>
  <c r="E188" i="1"/>
  <c r="G188" i="1" s="1"/>
  <c r="I188" i="1" s="1"/>
  <c r="J188" i="1" s="1"/>
  <c r="K188" i="1" s="1"/>
  <c r="C189" i="1" s="1"/>
  <c r="G601" i="1"/>
  <c r="I601" i="1" s="1"/>
  <c r="H189" i="1" l="1"/>
  <c r="E189" i="1"/>
  <c r="G189" i="1" s="1"/>
  <c r="I189" i="1" s="1"/>
  <c r="J189" i="1" s="1"/>
  <c r="K189" i="1" s="1"/>
  <c r="C190" i="1" s="1"/>
  <c r="J601" i="1"/>
  <c r="K601" i="1" s="1"/>
  <c r="C602" i="1" s="1"/>
  <c r="H190" i="1" l="1"/>
  <c r="E190" i="1"/>
  <c r="G190" i="1" s="1"/>
  <c r="I190" i="1" s="1"/>
  <c r="J190" i="1" s="1"/>
  <c r="K190" i="1" s="1"/>
  <c r="C191" i="1" s="1"/>
  <c r="G602" i="1"/>
  <c r="I602" i="1" s="1"/>
  <c r="H191" i="1" l="1"/>
  <c r="E191" i="1"/>
  <c r="G191" i="1" s="1"/>
  <c r="I191" i="1" s="1"/>
  <c r="J191" i="1" s="1"/>
  <c r="K191" i="1" s="1"/>
  <c r="C192" i="1" s="1"/>
  <c r="J602" i="1"/>
  <c r="K602" i="1" s="1"/>
  <c r="C603" i="1" s="1"/>
  <c r="H192" i="1" l="1"/>
  <c r="E192" i="1"/>
  <c r="G192" i="1" s="1"/>
  <c r="I192" i="1" s="1"/>
  <c r="J192" i="1" s="1"/>
  <c r="K192" i="1" s="1"/>
  <c r="C193" i="1" s="1"/>
  <c r="G603" i="1"/>
  <c r="I603" i="1" s="1"/>
  <c r="H193" i="1" l="1"/>
  <c r="E193" i="1"/>
  <c r="G193" i="1" s="1"/>
  <c r="I193" i="1" s="1"/>
  <c r="J193" i="1" s="1"/>
  <c r="K193" i="1" s="1"/>
  <c r="C194" i="1" s="1"/>
  <c r="J603" i="1"/>
  <c r="K603" i="1" s="1"/>
  <c r="C604" i="1" s="1"/>
  <c r="H194" i="1" l="1"/>
  <c r="E194" i="1"/>
  <c r="G194" i="1" s="1"/>
  <c r="I194" i="1" s="1"/>
  <c r="J194" i="1" s="1"/>
  <c r="K194" i="1" s="1"/>
  <c r="C195" i="1" s="1"/>
  <c r="G604" i="1"/>
  <c r="I604" i="1" s="1"/>
  <c r="H195" i="1" l="1"/>
  <c r="E195" i="1"/>
  <c r="G195" i="1" s="1"/>
  <c r="I195" i="1" s="1"/>
  <c r="J195" i="1" s="1"/>
  <c r="K195" i="1" s="1"/>
  <c r="C196" i="1" s="1"/>
  <c r="J604" i="1"/>
  <c r="K604" i="1" s="1"/>
  <c r="C605" i="1" s="1"/>
  <c r="H196" i="1" l="1"/>
  <c r="E196" i="1"/>
  <c r="G196" i="1" s="1"/>
  <c r="I196" i="1" s="1"/>
  <c r="J196" i="1" s="1"/>
  <c r="K196" i="1" s="1"/>
  <c r="C197" i="1" s="1"/>
  <c r="G605" i="1"/>
  <c r="I605" i="1" s="1"/>
  <c r="H197" i="1" l="1"/>
  <c r="E197" i="1"/>
  <c r="G197" i="1" s="1"/>
  <c r="I197" i="1" s="1"/>
  <c r="J197" i="1" s="1"/>
  <c r="K197" i="1" s="1"/>
  <c r="C198" i="1" s="1"/>
  <c r="J605" i="1"/>
  <c r="K605" i="1" s="1"/>
  <c r="C606" i="1" s="1"/>
  <c r="H198" i="1" l="1"/>
  <c r="E198" i="1"/>
  <c r="G198" i="1" s="1"/>
  <c r="I198" i="1" s="1"/>
  <c r="J198" i="1" s="1"/>
  <c r="K198" i="1" s="1"/>
  <c r="C199" i="1" s="1"/>
  <c r="G606" i="1"/>
  <c r="I606" i="1" s="1"/>
  <c r="H199" i="1" l="1"/>
  <c r="E199" i="1"/>
  <c r="G199" i="1" s="1"/>
  <c r="I199" i="1" s="1"/>
  <c r="J199" i="1" s="1"/>
  <c r="K199" i="1" s="1"/>
  <c r="C200" i="1" s="1"/>
  <c r="J606" i="1"/>
  <c r="K606" i="1" s="1"/>
  <c r="C607" i="1" s="1"/>
  <c r="H200" i="1" l="1"/>
  <c r="E200" i="1"/>
  <c r="G200" i="1" s="1"/>
  <c r="I200" i="1" s="1"/>
  <c r="J200" i="1" s="1"/>
  <c r="K200" i="1" s="1"/>
  <c r="C201" i="1" s="1"/>
  <c r="G607" i="1"/>
  <c r="I607" i="1" s="1"/>
  <c r="H201" i="1" l="1"/>
  <c r="E201" i="1"/>
  <c r="G201" i="1" s="1"/>
  <c r="I201" i="1" s="1"/>
  <c r="J201" i="1" s="1"/>
  <c r="K201" i="1" s="1"/>
  <c r="C202" i="1" s="1"/>
  <c r="J607" i="1"/>
  <c r="K607" i="1" s="1"/>
  <c r="C608" i="1" s="1"/>
  <c r="H202" i="1" l="1"/>
  <c r="E202" i="1"/>
  <c r="G202" i="1" s="1"/>
  <c r="I202" i="1" s="1"/>
  <c r="J202" i="1" s="1"/>
  <c r="K202" i="1" s="1"/>
  <c r="C203" i="1" s="1"/>
  <c r="G608" i="1"/>
  <c r="I608" i="1" s="1"/>
  <c r="H203" i="1" l="1"/>
  <c r="E203" i="1"/>
  <c r="G203" i="1" s="1"/>
  <c r="I203" i="1" s="1"/>
  <c r="J203" i="1" s="1"/>
  <c r="K203" i="1" s="1"/>
  <c r="C204" i="1" s="1"/>
  <c r="J608" i="1"/>
  <c r="K608" i="1" s="1"/>
  <c r="C609" i="1" s="1"/>
  <c r="H204" i="1" l="1"/>
  <c r="E204" i="1"/>
  <c r="G204" i="1" s="1"/>
  <c r="I204" i="1" s="1"/>
  <c r="J204" i="1" s="1"/>
  <c r="K204" i="1" s="1"/>
  <c r="C205" i="1" s="1"/>
  <c r="G609" i="1"/>
  <c r="I609" i="1" s="1"/>
  <c r="H205" i="1" l="1"/>
  <c r="E205" i="1"/>
  <c r="G205" i="1" s="1"/>
  <c r="I205" i="1" s="1"/>
  <c r="J205" i="1" s="1"/>
  <c r="K205" i="1" s="1"/>
  <c r="C206" i="1" s="1"/>
  <c r="J609" i="1"/>
  <c r="K609" i="1" s="1"/>
  <c r="C610" i="1" s="1"/>
  <c r="H206" i="1" l="1"/>
  <c r="E206" i="1"/>
  <c r="G206" i="1" s="1"/>
  <c r="I206" i="1" s="1"/>
  <c r="J206" i="1" s="1"/>
  <c r="K206" i="1" s="1"/>
  <c r="C207" i="1" s="1"/>
  <c r="G610" i="1"/>
  <c r="I610" i="1" s="1"/>
  <c r="H207" i="1" l="1"/>
  <c r="E207" i="1"/>
  <c r="G207" i="1" s="1"/>
  <c r="I207" i="1" s="1"/>
  <c r="J207" i="1" s="1"/>
  <c r="K207" i="1" s="1"/>
  <c r="C208" i="1" s="1"/>
  <c r="J610" i="1"/>
  <c r="K610" i="1" s="1"/>
  <c r="C611" i="1" s="1"/>
  <c r="H208" i="1" l="1"/>
  <c r="E208" i="1"/>
  <c r="G208" i="1" s="1"/>
  <c r="I208" i="1" s="1"/>
  <c r="J208" i="1" s="1"/>
  <c r="K208" i="1" s="1"/>
  <c r="C209" i="1" s="1"/>
  <c r="G611" i="1"/>
  <c r="I611" i="1" s="1"/>
  <c r="H209" i="1" l="1"/>
  <c r="E209" i="1"/>
  <c r="G209" i="1" s="1"/>
  <c r="I209" i="1" s="1"/>
  <c r="J209" i="1" s="1"/>
  <c r="K209" i="1" s="1"/>
  <c r="C210" i="1" s="1"/>
  <c r="J611" i="1"/>
  <c r="K611" i="1" s="1"/>
  <c r="C612" i="1" s="1"/>
  <c r="H210" i="1" l="1"/>
  <c r="E210" i="1"/>
  <c r="G210" i="1" s="1"/>
  <c r="I210" i="1" s="1"/>
  <c r="J210" i="1" s="1"/>
  <c r="K210" i="1" s="1"/>
  <c r="C211" i="1" s="1"/>
  <c r="G612" i="1"/>
  <c r="I612" i="1" s="1"/>
  <c r="H211" i="1" l="1"/>
  <c r="E211" i="1"/>
  <c r="G211" i="1" s="1"/>
  <c r="I211" i="1" s="1"/>
  <c r="J211" i="1" s="1"/>
  <c r="K211" i="1" s="1"/>
  <c r="C212" i="1" s="1"/>
  <c r="J612" i="1"/>
  <c r="K612" i="1" s="1"/>
  <c r="C613" i="1" s="1"/>
  <c r="H212" i="1" l="1"/>
  <c r="E212" i="1"/>
  <c r="G212" i="1" s="1"/>
  <c r="I212" i="1" s="1"/>
  <c r="J212" i="1" s="1"/>
  <c r="K212" i="1" s="1"/>
  <c r="C213" i="1" s="1"/>
  <c r="G613" i="1"/>
  <c r="I613" i="1" s="1"/>
  <c r="H213" i="1" l="1"/>
  <c r="E213" i="1"/>
  <c r="G213" i="1" s="1"/>
  <c r="I213" i="1" s="1"/>
  <c r="J213" i="1" s="1"/>
  <c r="K213" i="1" s="1"/>
  <c r="C214" i="1" s="1"/>
  <c r="J613" i="1"/>
  <c r="K613" i="1" s="1"/>
  <c r="C614" i="1" s="1"/>
  <c r="H214" i="1" l="1"/>
  <c r="E214" i="1"/>
  <c r="G214" i="1" s="1"/>
  <c r="I214" i="1" s="1"/>
  <c r="J214" i="1" s="1"/>
  <c r="K214" i="1" s="1"/>
  <c r="C215" i="1" s="1"/>
  <c r="G614" i="1"/>
  <c r="I614" i="1" s="1"/>
  <c r="H215" i="1" l="1"/>
  <c r="E215" i="1"/>
  <c r="G215" i="1" s="1"/>
  <c r="I215" i="1" s="1"/>
  <c r="J215" i="1" s="1"/>
  <c r="K215" i="1" s="1"/>
  <c r="C216" i="1" s="1"/>
  <c r="J614" i="1"/>
  <c r="K614" i="1" s="1"/>
  <c r="C615" i="1" s="1"/>
  <c r="H216" i="1" l="1"/>
  <c r="E216" i="1"/>
  <c r="G216" i="1" s="1"/>
  <c r="I216" i="1" s="1"/>
  <c r="J216" i="1" s="1"/>
  <c r="K216" i="1" s="1"/>
  <c r="C217" i="1" s="1"/>
  <c r="G615" i="1"/>
  <c r="I615" i="1" s="1"/>
  <c r="H217" i="1" l="1"/>
  <c r="E217" i="1"/>
  <c r="G217" i="1" s="1"/>
  <c r="I217" i="1" s="1"/>
  <c r="J217" i="1" s="1"/>
  <c r="K217" i="1" s="1"/>
  <c r="C218" i="1" s="1"/>
  <c r="J615" i="1"/>
  <c r="K615" i="1" s="1"/>
  <c r="C616" i="1" s="1"/>
  <c r="H218" i="1" l="1"/>
  <c r="E218" i="1"/>
  <c r="G218" i="1" s="1"/>
  <c r="I218" i="1" s="1"/>
  <c r="J218" i="1" s="1"/>
  <c r="K218" i="1" s="1"/>
  <c r="C219" i="1" s="1"/>
  <c r="G616" i="1"/>
  <c r="I616" i="1" s="1"/>
  <c r="H219" i="1" l="1"/>
  <c r="E219" i="1"/>
  <c r="G219" i="1" s="1"/>
  <c r="I219" i="1" s="1"/>
  <c r="J219" i="1" s="1"/>
  <c r="K219" i="1" s="1"/>
  <c r="C220" i="1" s="1"/>
  <c r="J616" i="1"/>
  <c r="K616" i="1" s="1"/>
  <c r="C617" i="1" s="1"/>
  <c r="H220" i="1" l="1"/>
  <c r="E220" i="1"/>
  <c r="G220" i="1" s="1"/>
  <c r="I220" i="1" s="1"/>
  <c r="J220" i="1" s="1"/>
  <c r="K220" i="1" s="1"/>
  <c r="C221" i="1" s="1"/>
  <c r="G617" i="1"/>
  <c r="I617" i="1" s="1"/>
  <c r="H221" i="1" l="1"/>
  <c r="E221" i="1"/>
  <c r="G221" i="1" s="1"/>
  <c r="I221" i="1" s="1"/>
  <c r="J221" i="1" s="1"/>
  <c r="K221" i="1" s="1"/>
  <c r="C222" i="1" s="1"/>
  <c r="J617" i="1"/>
  <c r="K617" i="1" s="1"/>
  <c r="C618" i="1" s="1"/>
  <c r="H222" i="1" l="1"/>
  <c r="E222" i="1"/>
  <c r="G222" i="1" s="1"/>
  <c r="I222" i="1" s="1"/>
  <c r="J222" i="1" s="1"/>
  <c r="K222" i="1" s="1"/>
  <c r="C223" i="1" s="1"/>
  <c r="G618" i="1"/>
  <c r="I618" i="1" s="1"/>
  <c r="H223" i="1" l="1"/>
  <c r="E223" i="1"/>
  <c r="G223" i="1" s="1"/>
  <c r="I223" i="1" s="1"/>
  <c r="J223" i="1" s="1"/>
  <c r="K223" i="1" s="1"/>
  <c r="C224" i="1" s="1"/>
  <c r="J618" i="1"/>
  <c r="K618" i="1" s="1"/>
  <c r="C619" i="1" s="1"/>
  <c r="H224" i="1" l="1"/>
  <c r="E224" i="1"/>
  <c r="G224" i="1" s="1"/>
  <c r="I224" i="1" s="1"/>
  <c r="J224" i="1" s="1"/>
  <c r="K224" i="1" s="1"/>
  <c r="C225" i="1" s="1"/>
  <c r="G619" i="1"/>
  <c r="I619" i="1" s="1"/>
  <c r="H225" i="1" l="1"/>
  <c r="E225" i="1"/>
  <c r="G225" i="1" s="1"/>
  <c r="I225" i="1" s="1"/>
  <c r="J225" i="1" s="1"/>
  <c r="K225" i="1" s="1"/>
  <c r="C226" i="1" s="1"/>
  <c r="J619" i="1"/>
  <c r="K619" i="1" s="1"/>
  <c r="C620" i="1" s="1"/>
  <c r="H226" i="1" l="1"/>
  <c r="E226" i="1"/>
  <c r="G226" i="1" s="1"/>
  <c r="I226" i="1" s="1"/>
  <c r="J226" i="1" s="1"/>
  <c r="K226" i="1" s="1"/>
  <c r="C227" i="1" s="1"/>
  <c r="G620" i="1"/>
  <c r="I620" i="1" s="1"/>
  <c r="H227" i="1" l="1"/>
  <c r="E227" i="1"/>
  <c r="G227" i="1" s="1"/>
  <c r="I227" i="1" s="1"/>
  <c r="J227" i="1" s="1"/>
  <c r="K227" i="1" s="1"/>
  <c r="C228" i="1" s="1"/>
  <c r="J620" i="1"/>
  <c r="K620" i="1" s="1"/>
  <c r="C621" i="1" s="1"/>
  <c r="H228" i="1" l="1"/>
  <c r="E228" i="1"/>
  <c r="G228" i="1" s="1"/>
  <c r="I228" i="1" s="1"/>
  <c r="J228" i="1" s="1"/>
  <c r="K228" i="1" s="1"/>
  <c r="C229" i="1" s="1"/>
  <c r="G621" i="1"/>
  <c r="I621" i="1" s="1"/>
  <c r="H229" i="1" l="1"/>
  <c r="E229" i="1"/>
  <c r="G229" i="1" s="1"/>
  <c r="I229" i="1" s="1"/>
  <c r="J229" i="1" s="1"/>
  <c r="K229" i="1" s="1"/>
  <c r="C230" i="1" s="1"/>
  <c r="J621" i="1"/>
  <c r="K621" i="1" s="1"/>
  <c r="C622" i="1" s="1"/>
  <c r="H230" i="1" l="1"/>
  <c r="E230" i="1"/>
  <c r="G230" i="1" s="1"/>
  <c r="I230" i="1" s="1"/>
  <c r="J230" i="1" s="1"/>
  <c r="K230" i="1" s="1"/>
  <c r="C231" i="1" s="1"/>
  <c r="H231" i="1" s="1"/>
  <c r="G622" i="1"/>
  <c r="I622" i="1" s="1"/>
  <c r="J622" i="1" l="1"/>
  <c r="K622" i="1" s="1"/>
  <c r="C623" i="1" s="1"/>
  <c r="G623" i="1" l="1"/>
  <c r="I623" i="1" s="1"/>
  <c r="J623" i="1" l="1"/>
  <c r="K623" i="1" s="1"/>
  <c r="C624" i="1" s="1"/>
  <c r="G624" i="1" l="1"/>
  <c r="I624" i="1" s="1"/>
  <c r="J624" i="1" l="1"/>
  <c r="K624" i="1" s="1"/>
  <c r="C625" i="1" s="1"/>
  <c r="G625" i="1" l="1"/>
  <c r="I625" i="1" s="1"/>
  <c r="J625" i="1" l="1"/>
  <c r="K625" i="1" s="1"/>
  <c r="C626" i="1" s="1"/>
  <c r="G626" i="1" l="1"/>
  <c r="I626" i="1" s="1"/>
  <c r="J626" i="1" l="1"/>
  <c r="K626" i="1" s="1"/>
  <c r="C627" i="1" s="1"/>
  <c r="G627" i="1" l="1"/>
  <c r="I627" i="1" s="1"/>
  <c r="J627" i="1" l="1"/>
  <c r="K627" i="1" s="1"/>
  <c r="C628" i="1" s="1"/>
  <c r="G628" i="1" l="1"/>
  <c r="I628" i="1" s="1"/>
  <c r="J628" i="1" l="1"/>
  <c r="K628" i="1" s="1"/>
  <c r="C629" i="1" s="1"/>
  <c r="G629" i="1" l="1"/>
  <c r="I629" i="1" s="1"/>
  <c r="J629" i="1" l="1"/>
  <c r="K629" i="1" s="1"/>
  <c r="C630" i="1" s="1"/>
  <c r="G630" i="1" l="1"/>
  <c r="I630" i="1" s="1"/>
  <c r="J630" i="1" l="1"/>
  <c r="K630" i="1" s="1"/>
  <c r="C631" i="1" s="1"/>
  <c r="G631" i="1" l="1"/>
  <c r="I631" i="1" s="1"/>
  <c r="J631" i="1" l="1"/>
  <c r="K631" i="1" s="1"/>
  <c r="C632" i="1" s="1"/>
  <c r="G632" i="1" l="1"/>
  <c r="I632" i="1" s="1"/>
  <c r="J632" i="1" l="1"/>
  <c r="K632" i="1" s="1"/>
  <c r="C633" i="1" s="1"/>
  <c r="G633" i="1" l="1"/>
  <c r="I633" i="1" s="1"/>
  <c r="J633" i="1" l="1"/>
  <c r="K633" i="1" s="1"/>
  <c r="C634" i="1" s="1"/>
  <c r="G634" i="1" l="1"/>
  <c r="I634" i="1" s="1"/>
  <c r="J634" i="1" l="1"/>
  <c r="K634" i="1" s="1"/>
  <c r="C635" i="1" s="1"/>
  <c r="G635" i="1" l="1"/>
  <c r="I635" i="1" s="1"/>
  <c r="J635" i="1" l="1"/>
  <c r="K635" i="1" s="1"/>
  <c r="C636" i="1" s="1"/>
  <c r="G636" i="1" l="1"/>
  <c r="I636" i="1" s="1"/>
  <c r="J636" i="1" l="1"/>
  <c r="K636" i="1" s="1"/>
  <c r="C637" i="1" s="1"/>
  <c r="G637" i="1" l="1"/>
  <c r="I637" i="1" s="1"/>
  <c r="J637" i="1" l="1"/>
  <c r="K637" i="1" s="1"/>
  <c r="C638" i="1" s="1"/>
  <c r="G638" i="1" l="1"/>
  <c r="I638" i="1" s="1"/>
  <c r="J638" i="1" l="1"/>
  <c r="K638" i="1" s="1"/>
  <c r="C639" i="1" s="1"/>
  <c r="G639" i="1" l="1"/>
  <c r="I639" i="1" s="1"/>
  <c r="J639" i="1" l="1"/>
  <c r="K639" i="1" s="1"/>
  <c r="C640" i="1" s="1"/>
  <c r="G640" i="1" l="1"/>
  <c r="I640" i="1" s="1"/>
  <c r="J640" i="1" l="1"/>
  <c r="K640" i="1" s="1"/>
  <c r="C641" i="1" s="1"/>
  <c r="G641" i="1" l="1"/>
  <c r="I641" i="1" s="1"/>
  <c r="J641" i="1" l="1"/>
  <c r="K641" i="1" s="1"/>
  <c r="C642" i="1" s="1"/>
  <c r="G642" i="1" l="1"/>
  <c r="I642" i="1" s="1"/>
  <c r="J642" i="1" l="1"/>
  <c r="K642" i="1" s="1"/>
  <c r="C643" i="1" s="1"/>
  <c r="G643" i="1" l="1"/>
  <c r="I643" i="1" s="1"/>
  <c r="J643" i="1" l="1"/>
  <c r="K643" i="1" s="1"/>
  <c r="C644" i="1" s="1"/>
  <c r="G644" i="1" l="1"/>
  <c r="I644" i="1" s="1"/>
  <c r="J644" i="1" l="1"/>
  <c r="K644" i="1" s="1"/>
  <c r="C645" i="1" s="1"/>
  <c r="G645" i="1" l="1"/>
  <c r="I645" i="1" s="1"/>
  <c r="J645" i="1" l="1"/>
  <c r="K645" i="1" s="1"/>
  <c r="C646" i="1" s="1"/>
  <c r="G646" i="1" l="1"/>
  <c r="I646" i="1" s="1"/>
  <c r="J646" i="1" l="1"/>
  <c r="K646" i="1" s="1"/>
  <c r="C647" i="1" s="1"/>
  <c r="G647" i="1" l="1"/>
  <c r="I647" i="1" s="1"/>
  <c r="J647" i="1" l="1"/>
  <c r="K647" i="1" s="1"/>
  <c r="C648" i="1" s="1"/>
  <c r="G648" i="1" l="1"/>
  <c r="I648" i="1" s="1"/>
  <c r="J648" i="1" l="1"/>
  <c r="K648" i="1" s="1"/>
  <c r="C649" i="1" s="1"/>
  <c r="G649" i="1" l="1"/>
  <c r="I649" i="1" s="1"/>
  <c r="J649" i="1" l="1"/>
  <c r="K649" i="1" s="1"/>
  <c r="C650" i="1" s="1"/>
  <c r="G650" i="1" l="1"/>
  <c r="I650" i="1" s="1"/>
  <c r="J650" i="1" l="1"/>
  <c r="K650" i="1" s="1"/>
  <c r="C651" i="1" s="1"/>
  <c r="G651" i="1" l="1"/>
  <c r="I651" i="1" s="1"/>
  <c r="J651" i="1" l="1"/>
  <c r="K651" i="1" s="1"/>
  <c r="C652" i="1" s="1"/>
  <c r="G652" i="1" l="1"/>
  <c r="I652" i="1" s="1"/>
  <c r="J652" i="1" l="1"/>
  <c r="K652" i="1" s="1"/>
  <c r="C653" i="1" s="1"/>
  <c r="G653" i="1" l="1"/>
  <c r="I653" i="1" s="1"/>
  <c r="J653" i="1" l="1"/>
  <c r="K653" i="1" s="1"/>
  <c r="C654" i="1" s="1"/>
  <c r="G654" i="1" l="1"/>
  <c r="I654" i="1" s="1"/>
  <c r="J654" i="1" l="1"/>
  <c r="K654" i="1" s="1"/>
  <c r="C655" i="1" s="1"/>
  <c r="G655" i="1" l="1"/>
  <c r="I655" i="1" s="1"/>
  <c r="J655" i="1" l="1"/>
  <c r="K655" i="1" s="1"/>
  <c r="C656" i="1" s="1"/>
  <c r="G656" i="1" l="1"/>
  <c r="I656" i="1" s="1"/>
  <c r="J656" i="1" l="1"/>
  <c r="K656" i="1" s="1"/>
  <c r="C657" i="1" s="1"/>
  <c r="G657" i="1" l="1"/>
  <c r="I657" i="1" s="1"/>
  <c r="J657" i="1" l="1"/>
  <c r="K657" i="1" s="1"/>
  <c r="C658" i="1" s="1"/>
  <c r="G658" i="1" l="1"/>
  <c r="I658" i="1" s="1"/>
  <c r="J658" i="1" l="1"/>
  <c r="K658" i="1" s="1"/>
  <c r="C659" i="1" s="1"/>
  <c r="G659" i="1" l="1"/>
  <c r="I659" i="1" s="1"/>
  <c r="J659" i="1" l="1"/>
  <c r="K659" i="1" s="1"/>
  <c r="C660" i="1" s="1"/>
  <c r="G660" i="1" l="1"/>
  <c r="I660" i="1" s="1"/>
  <c r="J660" i="1" l="1"/>
  <c r="K660" i="1" s="1"/>
  <c r="C661" i="1" s="1"/>
  <c r="G661" i="1" l="1"/>
  <c r="I661" i="1" s="1"/>
  <c r="J661" i="1" l="1"/>
  <c r="K661" i="1" s="1"/>
  <c r="C662" i="1" s="1"/>
  <c r="G662" i="1" l="1"/>
  <c r="I662" i="1" s="1"/>
  <c r="J662" i="1" l="1"/>
  <c r="K662" i="1" s="1"/>
  <c r="C663" i="1" s="1"/>
  <c r="G663" i="1" l="1"/>
  <c r="I663" i="1" s="1"/>
  <c r="J663" i="1" l="1"/>
  <c r="K663" i="1" s="1"/>
  <c r="C664" i="1" s="1"/>
  <c r="G664" i="1" l="1"/>
  <c r="I664" i="1" s="1"/>
  <c r="J664" i="1" l="1"/>
  <c r="K664" i="1" s="1"/>
  <c r="C665" i="1" s="1"/>
  <c r="G665" i="1" l="1"/>
  <c r="I665" i="1" s="1"/>
  <c r="J665" i="1" l="1"/>
  <c r="K665" i="1" s="1"/>
  <c r="C666" i="1" s="1"/>
  <c r="G666" i="1" l="1"/>
  <c r="I666" i="1" s="1"/>
  <c r="J666" i="1" l="1"/>
  <c r="K666" i="1" s="1"/>
  <c r="C667" i="1" s="1"/>
  <c r="G667" i="1" l="1"/>
  <c r="I667" i="1" s="1"/>
  <c r="J667" i="1" l="1"/>
  <c r="K667" i="1" s="1"/>
  <c r="C668" i="1" s="1"/>
  <c r="G668" i="1" l="1"/>
  <c r="I668" i="1" s="1"/>
  <c r="J668" i="1" l="1"/>
  <c r="K668" i="1" s="1"/>
  <c r="C669" i="1" s="1"/>
  <c r="G669" i="1" l="1"/>
  <c r="I669" i="1" s="1"/>
  <c r="J669" i="1" l="1"/>
  <c r="K669" i="1" s="1"/>
  <c r="C670" i="1" s="1"/>
  <c r="G670" i="1" l="1"/>
  <c r="I670" i="1" s="1"/>
  <c r="J670" i="1" l="1"/>
  <c r="K670" i="1" s="1"/>
  <c r="C671" i="1" s="1"/>
  <c r="G671" i="1" l="1"/>
  <c r="I671" i="1" s="1"/>
  <c r="J671" i="1" l="1"/>
  <c r="K671" i="1" s="1"/>
  <c r="C672" i="1" s="1"/>
  <c r="G672" i="1" l="1"/>
  <c r="I672" i="1" s="1"/>
  <c r="J672" i="1" l="1"/>
  <c r="K672" i="1" s="1"/>
  <c r="C673" i="1" s="1"/>
  <c r="G673" i="1" l="1"/>
  <c r="I673" i="1" s="1"/>
  <c r="J673" i="1" l="1"/>
  <c r="K673" i="1" s="1"/>
  <c r="C674" i="1" s="1"/>
  <c r="G674" i="1" l="1"/>
  <c r="I674" i="1" s="1"/>
  <c r="J674" i="1" l="1"/>
  <c r="K674" i="1" s="1"/>
  <c r="C675" i="1" s="1"/>
  <c r="G675" i="1" l="1"/>
  <c r="I675" i="1" s="1"/>
  <c r="J675" i="1" l="1"/>
  <c r="K675" i="1" s="1"/>
  <c r="C676" i="1" s="1"/>
  <c r="G676" i="1" l="1"/>
  <c r="I676" i="1" s="1"/>
  <c r="J676" i="1" l="1"/>
  <c r="K676" i="1" s="1"/>
  <c r="C677" i="1" s="1"/>
  <c r="G677" i="1" l="1"/>
  <c r="I677" i="1" s="1"/>
  <c r="J677" i="1" l="1"/>
  <c r="K677" i="1" s="1"/>
  <c r="C678" i="1" s="1"/>
  <c r="G678" i="1" l="1"/>
  <c r="I678" i="1" s="1"/>
  <c r="J678" i="1" l="1"/>
  <c r="K678" i="1" s="1"/>
  <c r="C679" i="1" s="1"/>
  <c r="G679" i="1" l="1"/>
  <c r="I679" i="1" s="1"/>
  <c r="J679" i="1" l="1"/>
  <c r="K679" i="1" s="1"/>
  <c r="C680" i="1" s="1"/>
  <c r="G680" i="1" l="1"/>
  <c r="I680" i="1" s="1"/>
  <c r="J680" i="1" l="1"/>
  <c r="K680" i="1" s="1"/>
  <c r="C681" i="1" s="1"/>
  <c r="G681" i="1" l="1"/>
  <c r="I681" i="1" s="1"/>
  <c r="J681" i="1" l="1"/>
  <c r="K681" i="1" s="1"/>
  <c r="C682" i="1" s="1"/>
  <c r="G682" i="1" l="1"/>
  <c r="I682" i="1" s="1"/>
  <c r="J682" i="1" l="1"/>
  <c r="K682" i="1" s="1"/>
  <c r="C683" i="1" s="1"/>
  <c r="G683" i="1" l="1"/>
  <c r="I683" i="1" s="1"/>
  <c r="J683" i="1" l="1"/>
  <c r="K683" i="1" s="1"/>
  <c r="C684" i="1" s="1"/>
  <c r="G684" i="1" l="1"/>
  <c r="I684" i="1" s="1"/>
  <c r="J684" i="1" l="1"/>
  <c r="K684" i="1" s="1"/>
  <c r="C685" i="1" s="1"/>
  <c r="G685" i="1" l="1"/>
  <c r="I685" i="1" s="1"/>
  <c r="J685" i="1" l="1"/>
  <c r="K685" i="1" s="1"/>
  <c r="C686" i="1" s="1"/>
  <c r="G686" i="1" l="1"/>
  <c r="I686" i="1" s="1"/>
  <c r="J686" i="1" l="1"/>
  <c r="K686" i="1" s="1"/>
  <c r="C687" i="1" s="1"/>
  <c r="G687" i="1" l="1"/>
  <c r="I687" i="1" s="1"/>
  <c r="J687" i="1" l="1"/>
  <c r="K687" i="1" s="1"/>
  <c r="C688" i="1" s="1"/>
  <c r="G688" i="1" l="1"/>
  <c r="I688" i="1" s="1"/>
  <c r="J688" i="1" l="1"/>
  <c r="K688" i="1" s="1"/>
  <c r="C689" i="1" s="1"/>
  <c r="G689" i="1" l="1"/>
  <c r="I689" i="1" s="1"/>
  <c r="J689" i="1" l="1"/>
  <c r="K689" i="1" s="1"/>
  <c r="C690" i="1" s="1"/>
  <c r="G690" i="1" l="1"/>
  <c r="I690" i="1" s="1"/>
  <c r="J690" i="1" l="1"/>
  <c r="K690" i="1" s="1"/>
  <c r="C691" i="1" s="1"/>
  <c r="G691" i="1" l="1"/>
  <c r="I691" i="1" s="1"/>
  <c r="J691" i="1" l="1"/>
  <c r="K691" i="1" s="1"/>
  <c r="C692" i="1" s="1"/>
  <c r="G692" i="1" l="1"/>
  <c r="I692" i="1" s="1"/>
  <c r="J692" i="1" l="1"/>
  <c r="K692" i="1" s="1"/>
  <c r="C693" i="1" s="1"/>
  <c r="G693" i="1" l="1"/>
  <c r="I693" i="1" s="1"/>
  <c r="J693" i="1" l="1"/>
  <c r="K693" i="1" s="1"/>
  <c r="C694" i="1" s="1"/>
  <c r="G694" i="1" l="1"/>
  <c r="I694" i="1" s="1"/>
  <c r="J694" i="1" l="1"/>
  <c r="K694" i="1" s="1"/>
  <c r="C695" i="1" s="1"/>
  <c r="G695" i="1" l="1"/>
  <c r="I695" i="1" s="1"/>
  <c r="J695" i="1" l="1"/>
  <c r="K695" i="1" s="1"/>
  <c r="C696" i="1" s="1"/>
  <c r="G696" i="1" l="1"/>
  <c r="I696" i="1" s="1"/>
  <c r="J696" i="1" l="1"/>
  <c r="K696" i="1" s="1"/>
  <c r="C697" i="1" s="1"/>
  <c r="G697" i="1" l="1"/>
  <c r="I697" i="1" s="1"/>
  <c r="J697" i="1" l="1"/>
  <c r="K697" i="1" s="1"/>
  <c r="C698" i="1" s="1"/>
  <c r="G698" i="1" l="1"/>
  <c r="I698" i="1" s="1"/>
  <c r="J698" i="1" l="1"/>
  <c r="K698" i="1" s="1"/>
  <c r="C699" i="1" s="1"/>
  <c r="G699" i="1" l="1"/>
  <c r="I699" i="1" s="1"/>
  <c r="J699" i="1" l="1"/>
  <c r="K699" i="1" s="1"/>
  <c r="C700" i="1" s="1"/>
  <c r="G700" i="1" l="1"/>
  <c r="I700" i="1" s="1"/>
  <c r="J700" i="1" l="1"/>
  <c r="K700" i="1" s="1"/>
  <c r="C701" i="1" s="1"/>
  <c r="G701" i="1" l="1"/>
  <c r="I701" i="1" s="1"/>
  <c r="J701" i="1" l="1"/>
  <c r="K701" i="1" s="1"/>
  <c r="C702" i="1" s="1"/>
  <c r="G702" i="1" l="1"/>
  <c r="I702" i="1" s="1"/>
  <c r="J702" i="1" l="1"/>
  <c r="K702" i="1" s="1"/>
  <c r="C703" i="1" s="1"/>
  <c r="G703" i="1" l="1"/>
  <c r="I703" i="1" s="1"/>
  <c r="J703" i="1" l="1"/>
  <c r="K703" i="1" s="1"/>
  <c r="C704" i="1" s="1"/>
  <c r="G704" i="1" l="1"/>
  <c r="I704" i="1" s="1"/>
  <c r="J704" i="1" l="1"/>
  <c r="K704" i="1" s="1"/>
  <c r="C705" i="1" s="1"/>
  <c r="G705" i="1" l="1"/>
  <c r="I705" i="1" s="1"/>
  <c r="J705" i="1" l="1"/>
  <c r="K705" i="1" s="1"/>
  <c r="C706" i="1" s="1"/>
  <c r="G706" i="1" l="1"/>
  <c r="I706" i="1" s="1"/>
  <c r="J706" i="1" l="1"/>
  <c r="K706" i="1" s="1"/>
  <c r="C707" i="1" s="1"/>
  <c r="G707" i="1" l="1"/>
  <c r="I707" i="1" s="1"/>
  <c r="J707" i="1" l="1"/>
  <c r="K707" i="1" s="1"/>
  <c r="C708" i="1" s="1"/>
  <c r="G708" i="1" l="1"/>
  <c r="I708" i="1" s="1"/>
  <c r="J708" i="1" l="1"/>
  <c r="K708" i="1" s="1"/>
  <c r="C709" i="1" s="1"/>
  <c r="G709" i="1" l="1"/>
  <c r="I709" i="1" s="1"/>
  <c r="J709" i="1" l="1"/>
  <c r="K709" i="1" s="1"/>
  <c r="C710" i="1" s="1"/>
  <c r="G710" i="1" l="1"/>
  <c r="I710" i="1" s="1"/>
  <c r="J710" i="1" l="1"/>
  <c r="K710" i="1" s="1"/>
  <c r="C711" i="1" s="1"/>
  <c r="G711" i="1" l="1"/>
  <c r="I711" i="1" s="1"/>
  <c r="J711" i="1" l="1"/>
  <c r="K711" i="1" s="1"/>
  <c r="C712" i="1" s="1"/>
  <c r="G712" i="1" l="1"/>
  <c r="I712" i="1" s="1"/>
  <c r="J712" i="1" l="1"/>
  <c r="K712" i="1" s="1"/>
  <c r="C713" i="1" s="1"/>
  <c r="G713" i="1" l="1"/>
  <c r="I713" i="1" s="1"/>
  <c r="J713" i="1" l="1"/>
  <c r="K713" i="1" s="1"/>
  <c r="C714" i="1" s="1"/>
  <c r="G714" i="1" l="1"/>
  <c r="I714" i="1" s="1"/>
  <c r="J714" i="1" l="1"/>
  <c r="K714" i="1" s="1"/>
  <c r="C715" i="1" s="1"/>
  <c r="G715" i="1" l="1"/>
  <c r="I715" i="1" s="1"/>
  <c r="J715" i="1" l="1"/>
  <c r="K715" i="1" s="1"/>
  <c r="C716" i="1" s="1"/>
  <c r="G716" i="1" l="1"/>
  <c r="I716" i="1" s="1"/>
  <c r="J716" i="1" l="1"/>
  <c r="K716" i="1" s="1"/>
  <c r="C717" i="1" s="1"/>
  <c r="G717" i="1" l="1"/>
  <c r="I717" i="1" s="1"/>
  <c r="J717" i="1" l="1"/>
  <c r="K717" i="1" s="1"/>
  <c r="C718" i="1" s="1"/>
  <c r="G718" i="1" l="1"/>
  <c r="I718" i="1" s="1"/>
  <c r="J718" i="1" l="1"/>
  <c r="K718" i="1" s="1"/>
  <c r="C719" i="1" s="1"/>
  <c r="G719" i="1" l="1"/>
  <c r="I719" i="1" s="1"/>
  <c r="J719" i="1" l="1"/>
  <c r="K719" i="1" s="1"/>
  <c r="C720" i="1" s="1"/>
  <c r="G720" i="1" l="1"/>
  <c r="I720" i="1" s="1"/>
  <c r="J720" i="1" l="1"/>
  <c r="K720" i="1" s="1"/>
  <c r="C721" i="1" s="1"/>
  <c r="G721" i="1" l="1"/>
  <c r="I721" i="1" s="1"/>
  <c r="J721" i="1" l="1"/>
  <c r="K721" i="1" s="1"/>
  <c r="C722" i="1" s="1"/>
  <c r="G722" i="1" l="1"/>
  <c r="I722" i="1" s="1"/>
  <c r="J722" i="1" l="1"/>
  <c r="K722" i="1" s="1"/>
  <c r="C723" i="1" s="1"/>
  <c r="G723" i="1" l="1"/>
  <c r="I723" i="1" s="1"/>
  <c r="J723" i="1" l="1"/>
  <c r="K723" i="1" s="1"/>
  <c r="C724" i="1" s="1"/>
  <c r="G724" i="1" l="1"/>
  <c r="I724" i="1" s="1"/>
  <c r="J724" i="1" l="1"/>
  <c r="K724" i="1" s="1"/>
  <c r="C725" i="1" s="1"/>
  <c r="G725" i="1" l="1"/>
  <c r="I725" i="1" s="1"/>
  <c r="J725" i="1" l="1"/>
  <c r="K725" i="1" s="1"/>
  <c r="C726" i="1" s="1"/>
  <c r="G726" i="1" l="1"/>
  <c r="I726" i="1" s="1"/>
  <c r="J726" i="1" l="1"/>
  <c r="K726" i="1" s="1"/>
  <c r="C727" i="1" s="1"/>
  <c r="G727" i="1" l="1"/>
  <c r="I727" i="1" s="1"/>
  <c r="J727" i="1" l="1"/>
  <c r="K727" i="1" s="1"/>
  <c r="C728" i="1" s="1"/>
  <c r="G728" i="1" l="1"/>
  <c r="I728" i="1" s="1"/>
  <c r="J728" i="1" l="1"/>
  <c r="K728" i="1" s="1"/>
  <c r="C729" i="1" s="1"/>
  <c r="G729" i="1" l="1"/>
  <c r="I729" i="1" s="1"/>
  <c r="J729" i="1" l="1"/>
  <c r="K729" i="1" s="1"/>
  <c r="C730" i="1" s="1"/>
  <c r="G730" i="1" l="1"/>
  <c r="I730" i="1" s="1"/>
  <c r="J730" i="1" l="1"/>
  <c r="K730" i="1" s="1"/>
  <c r="C731" i="1" s="1"/>
  <c r="G731" i="1" l="1"/>
  <c r="I731" i="1" s="1"/>
  <c r="J731" i="1" l="1"/>
  <c r="K731" i="1" s="1"/>
  <c r="C732" i="1" s="1"/>
  <c r="G732" i="1" l="1"/>
  <c r="I732" i="1" s="1"/>
  <c r="J732" i="1" l="1"/>
  <c r="K732" i="1" s="1"/>
  <c r="C733" i="1" s="1"/>
  <c r="G733" i="1" l="1"/>
  <c r="I733" i="1" s="1"/>
  <c r="J733" i="1" l="1"/>
  <c r="K733" i="1" s="1"/>
  <c r="C734" i="1" s="1"/>
  <c r="G734" i="1" l="1"/>
  <c r="I734" i="1" s="1"/>
  <c r="J734" i="1" l="1"/>
  <c r="K734" i="1" s="1"/>
  <c r="C735" i="1" s="1"/>
  <c r="G735" i="1" l="1"/>
  <c r="I735" i="1" s="1"/>
  <c r="J735" i="1" l="1"/>
  <c r="K735" i="1" s="1"/>
  <c r="C736" i="1" s="1"/>
  <c r="G736" i="1" l="1"/>
  <c r="I736" i="1" s="1"/>
  <c r="J736" i="1" l="1"/>
  <c r="K736" i="1" s="1"/>
  <c r="C737" i="1" s="1"/>
  <c r="G737" i="1" l="1"/>
  <c r="I737" i="1" s="1"/>
  <c r="J737" i="1" l="1"/>
  <c r="K737" i="1" s="1"/>
  <c r="C738" i="1" s="1"/>
  <c r="G738" i="1" l="1"/>
  <c r="I738" i="1" s="1"/>
  <c r="J738" i="1" l="1"/>
  <c r="K738" i="1" s="1"/>
  <c r="C739" i="1" s="1"/>
  <c r="G739" i="1" l="1"/>
  <c r="I739" i="1" s="1"/>
  <c r="J739" i="1" l="1"/>
  <c r="K739" i="1" s="1"/>
  <c r="C740" i="1" s="1"/>
  <c r="G740" i="1" l="1"/>
  <c r="I740" i="1" s="1"/>
  <c r="J740" i="1" l="1"/>
  <c r="K740" i="1" s="1"/>
  <c r="C741" i="1" s="1"/>
  <c r="G741" i="1" l="1"/>
  <c r="I741" i="1" s="1"/>
  <c r="J741" i="1" l="1"/>
  <c r="K741" i="1" s="1"/>
  <c r="C742" i="1" s="1"/>
  <c r="G742" i="1" l="1"/>
  <c r="I742" i="1" s="1"/>
  <c r="J742" i="1" l="1"/>
  <c r="K742" i="1" s="1"/>
  <c r="C743" i="1" s="1"/>
  <c r="G743" i="1" l="1"/>
  <c r="I743" i="1" s="1"/>
  <c r="J743" i="1" l="1"/>
  <c r="K743" i="1" s="1"/>
  <c r="C744" i="1" s="1"/>
  <c r="G744" i="1" l="1"/>
  <c r="I744" i="1" s="1"/>
  <c r="J744" i="1" l="1"/>
  <c r="K744" i="1" s="1"/>
  <c r="C745" i="1" s="1"/>
  <c r="G745" i="1" l="1"/>
  <c r="I745" i="1" s="1"/>
  <c r="J745" i="1" l="1"/>
  <c r="K745" i="1" s="1"/>
  <c r="C746" i="1" s="1"/>
  <c r="G746" i="1" l="1"/>
  <c r="I746" i="1" s="1"/>
  <c r="J746" i="1" l="1"/>
  <c r="K746" i="1" s="1"/>
  <c r="C747" i="1" s="1"/>
  <c r="G747" i="1" l="1"/>
  <c r="I747" i="1" s="1"/>
  <c r="J747" i="1" l="1"/>
  <c r="K747" i="1" s="1"/>
  <c r="C748" i="1" s="1"/>
  <c r="G748" i="1" l="1"/>
  <c r="I748" i="1" s="1"/>
  <c r="J748" i="1" l="1"/>
  <c r="K748" i="1" s="1"/>
  <c r="C749" i="1" s="1"/>
  <c r="G749" i="1" l="1"/>
  <c r="I749" i="1" s="1"/>
  <c r="J749" i="1" l="1"/>
  <c r="K749" i="1" s="1"/>
  <c r="C750" i="1" s="1"/>
  <c r="G750" i="1" l="1"/>
  <c r="I750" i="1" s="1"/>
  <c r="J750" i="1" l="1"/>
  <c r="K750" i="1" s="1"/>
  <c r="C751" i="1" s="1"/>
  <c r="G751" i="1" l="1"/>
  <c r="I751" i="1" s="1"/>
  <c r="J751" i="1" l="1"/>
  <c r="K751" i="1" s="1"/>
  <c r="C752" i="1" s="1"/>
  <c r="G752" i="1" l="1"/>
  <c r="I752" i="1" s="1"/>
  <c r="J752" i="1" l="1"/>
  <c r="K752" i="1" s="1"/>
  <c r="C753" i="1" s="1"/>
  <c r="G753" i="1" l="1"/>
  <c r="I753" i="1" s="1"/>
  <c r="J753" i="1" l="1"/>
  <c r="K753" i="1" s="1"/>
  <c r="C754" i="1" s="1"/>
  <c r="G754" i="1" l="1"/>
  <c r="I754" i="1" s="1"/>
  <c r="J754" i="1" l="1"/>
  <c r="K754" i="1" s="1"/>
  <c r="C755" i="1" s="1"/>
  <c r="G755" i="1" l="1"/>
  <c r="I755" i="1" s="1"/>
  <c r="J755" i="1" l="1"/>
  <c r="K755" i="1" s="1"/>
  <c r="C756" i="1" s="1"/>
  <c r="G756" i="1" l="1"/>
  <c r="I756" i="1" s="1"/>
  <c r="J756" i="1" l="1"/>
  <c r="K756" i="1" s="1"/>
  <c r="C757" i="1" s="1"/>
  <c r="G757" i="1" l="1"/>
  <c r="I757" i="1" s="1"/>
  <c r="J757" i="1" l="1"/>
  <c r="K757" i="1" s="1"/>
  <c r="C758" i="1" s="1"/>
  <c r="G758" i="1" l="1"/>
  <c r="I758" i="1" s="1"/>
  <c r="J758" i="1" l="1"/>
  <c r="K758" i="1" s="1"/>
  <c r="C759" i="1" s="1"/>
  <c r="G759" i="1" l="1"/>
  <c r="I759" i="1" s="1"/>
  <c r="J759" i="1" l="1"/>
  <c r="K759" i="1" s="1"/>
  <c r="C760" i="1" s="1"/>
  <c r="G760" i="1" l="1"/>
  <c r="I760" i="1" s="1"/>
  <c r="J760" i="1" l="1"/>
  <c r="K760" i="1" s="1"/>
  <c r="C761" i="1" s="1"/>
  <c r="G761" i="1" l="1"/>
  <c r="I761" i="1" s="1"/>
  <c r="J761" i="1" l="1"/>
  <c r="K761" i="1" s="1"/>
  <c r="C762" i="1" s="1"/>
  <c r="G762" i="1" l="1"/>
  <c r="I762" i="1" s="1"/>
  <c r="J762" i="1" l="1"/>
  <c r="K762" i="1" s="1"/>
  <c r="C763" i="1" s="1"/>
  <c r="G763" i="1" l="1"/>
  <c r="I763" i="1" s="1"/>
  <c r="J763" i="1" l="1"/>
  <c r="K763" i="1" s="1"/>
  <c r="C764" i="1" s="1"/>
  <c r="G764" i="1" l="1"/>
  <c r="I764" i="1" s="1"/>
  <c r="J764" i="1" l="1"/>
  <c r="K764" i="1" s="1"/>
  <c r="C765" i="1" s="1"/>
  <c r="G765" i="1" l="1"/>
  <c r="I765" i="1" s="1"/>
  <c r="J765" i="1" l="1"/>
  <c r="K765" i="1" s="1"/>
  <c r="C766" i="1" s="1"/>
  <c r="G766" i="1" l="1"/>
  <c r="I766" i="1" s="1"/>
  <c r="J766" i="1" l="1"/>
  <c r="K766" i="1" s="1"/>
  <c r="C767" i="1" s="1"/>
  <c r="G767" i="1" l="1"/>
  <c r="I767" i="1" s="1"/>
  <c r="J767" i="1" l="1"/>
  <c r="K767" i="1" s="1"/>
  <c r="C768" i="1" s="1"/>
  <c r="G768" i="1" l="1"/>
  <c r="I768" i="1" s="1"/>
  <c r="J768" i="1" l="1"/>
  <c r="K768" i="1" s="1"/>
  <c r="C769" i="1" s="1"/>
  <c r="G769" i="1" l="1"/>
  <c r="I769" i="1" s="1"/>
  <c r="J769" i="1" l="1"/>
  <c r="K769" i="1" s="1"/>
  <c r="C770" i="1" s="1"/>
  <c r="G770" i="1" l="1"/>
  <c r="I770" i="1" s="1"/>
  <c r="J770" i="1" l="1"/>
  <c r="K770" i="1" s="1"/>
  <c r="C771" i="1" s="1"/>
  <c r="G771" i="1" l="1"/>
  <c r="I771" i="1" s="1"/>
  <c r="J771" i="1" l="1"/>
  <c r="K771" i="1" s="1"/>
  <c r="C772" i="1" s="1"/>
  <c r="G772" i="1" l="1"/>
  <c r="I772" i="1" s="1"/>
  <c r="J772" i="1" l="1"/>
  <c r="K772" i="1" s="1"/>
  <c r="C773" i="1" s="1"/>
  <c r="G773" i="1" l="1"/>
  <c r="I773" i="1" s="1"/>
  <c r="J773" i="1" l="1"/>
  <c r="K773" i="1" s="1"/>
  <c r="C774" i="1" s="1"/>
  <c r="G774" i="1" l="1"/>
  <c r="I774" i="1" s="1"/>
  <c r="J774" i="1" l="1"/>
  <c r="K774" i="1" s="1"/>
  <c r="C775" i="1" s="1"/>
  <c r="G775" i="1" l="1"/>
  <c r="I775" i="1" s="1"/>
  <c r="J775" i="1" l="1"/>
  <c r="K775" i="1" s="1"/>
  <c r="C776" i="1" s="1"/>
  <c r="G776" i="1" l="1"/>
  <c r="I776" i="1" s="1"/>
  <c r="J776" i="1" l="1"/>
  <c r="K776" i="1" s="1"/>
  <c r="C777" i="1" s="1"/>
  <c r="G777" i="1" l="1"/>
  <c r="I777" i="1" s="1"/>
  <c r="J777" i="1" l="1"/>
  <c r="K777" i="1" s="1"/>
  <c r="C778" i="1" s="1"/>
  <c r="G778" i="1" l="1"/>
  <c r="I778" i="1" s="1"/>
  <c r="J778" i="1" l="1"/>
  <c r="K778" i="1" s="1"/>
  <c r="C779" i="1" s="1"/>
  <c r="G779" i="1" l="1"/>
  <c r="I779" i="1" s="1"/>
  <c r="J779" i="1" l="1"/>
  <c r="K779" i="1" s="1"/>
  <c r="C780" i="1" s="1"/>
  <c r="G780" i="1" l="1"/>
  <c r="I780" i="1" s="1"/>
  <c r="J780" i="1" l="1"/>
  <c r="K780" i="1" s="1"/>
  <c r="C781" i="1" s="1"/>
  <c r="G781" i="1" l="1"/>
  <c r="I781" i="1" s="1"/>
  <c r="J781" i="1" l="1"/>
  <c r="K781" i="1" s="1"/>
  <c r="C782" i="1" s="1"/>
  <c r="G782" i="1" l="1"/>
  <c r="I782" i="1" s="1"/>
  <c r="J782" i="1" l="1"/>
  <c r="K782" i="1" s="1"/>
  <c r="C783" i="1" s="1"/>
  <c r="G783" i="1" l="1"/>
  <c r="I783" i="1" s="1"/>
  <c r="J783" i="1" l="1"/>
  <c r="K783" i="1" s="1"/>
  <c r="C784" i="1" s="1"/>
  <c r="G784" i="1" l="1"/>
  <c r="I784" i="1" s="1"/>
  <c r="J784" i="1" l="1"/>
  <c r="K784" i="1" s="1"/>
  <c r="C785" i="1" s="1"/>
  <c r="G785" i="1" l="1"/>
  <c r="I785" i="1" s="1"/>
  <c r="J785" i="1" l="1"/>
  <c r="K785" i="1" s="1"/>
  <c r="C786" i="1" s="1"/>
  <c r="G786" i="1" l="1"/>
  <c r="I786" i="1" s="1"/>
  <c r="J786" i="1" l="1"/>
  <c r="K786" i="1" s="1"/>
  <c r="C787" i="1" s="1"/>
  <c r="G787" i="1" l="1"/>
  <c r="I787" i="1" s="1"/>
  <c r="J787" i="1" l="1"/>
  <c r="K787" i="1" s="1"/>
  <c r="C788" i="1" s="1"/>
  <c r="G788" i="1" l="1"/>
  <c r="I788" i="1" s="1"/>
  <c r="J788" i="1" l="1"/>
  <c r="K788" i="1" s="1"/>
  <c r="C789" i="1" s="1"/>
  <c r="G789" i="1" l="1"/>
  <c r="I789" i="1" s="1"/>
  <c r="J789" i="1" l="1"/>
  <c r="K789" i="1" s="1"/>
  <c r="C790" i="1" s="1"/>
  <c r="G790" i="1" l="1"/>
  <c r="I790" i="1" s="1"/>
  <c r="J790" i="1" l="1"/>
  <c r="K790" i="1" s="1"/>
  <c r="C791" i="1" s="1"/>
  <c r="G791" i="1" l="1"/>
  <c r="I791" i="1" s="1"/>
  <c r="J791" i="1" l="1"/>
  <c r="K791" i="1" s="1"/>
  <c r="C792" i="1" s="1"/>
  <c r="G792" i="1" l="1"/>
  <c r="I792" i="1" s="1"/>
  <c r="J792" i="1" l="1"/>
  <c r="K792" i="1" s="1"/>
  <c r="C793" i="1" s="1"/>
  <c r="G793" i="1" l="1"/>
  <c r="I793" i="1" s="1"/>
  <c r="J793" i="1" l="1"/>
  <c r="K793" i="1" s="1"/>
  <c r="C794" i="1" s="1"/>
  <c r="G794" i="1" l="1"/>
  <c r="I794" i="1" s="1"/>
  <c r="J794" i="1" l="1"/>
  <c r="K794" i="1" s="1"/>
  <c r="C795" i="1" s="1"/>
  <c r="G795" i="1" l="1"/>
  <c r="I795" i="1" s="1"/>
  <c r="J795" i="1" l="1"/>
  <c r="K795" i="1" s="1"/>
  <c r="C796" i="1" s="1"/>
  <c r="G796" i="1" l="1"/>
  <c r="I796" i="1" s="1"/>
  <c r="J796" i="1" l="1"/>
  <c r="K796" i="1" s="1"/>
  <c r="C797" i="1" s="1"/>
  <c r="G797" i="1" l="1"/>
  <c r="I797" i="1" s="1"/>
  <c r="J797" i="1" l="1"/>
  <c r="K797" i="1" s="1"/>
  <c r="C798" i="1" s="1"/>
  <c r="G798" i="1" l="1"/>
  <c r="I798" i="1" s="1"/>
  <c r="J798" i="1" l="1"/>
  <c r="K798" i="1" s="1"/>
  <c r="C799" i="1" s="1"/>
  <c r="G799" i="1" l="1"/>
  <c r="I799" i="1" s="1"/>
  <c r="J799" i="1" l="1"/>
  <c r="K799" i="1" s="1"/>
  <c r="C800" i="1" s="1"/>
  <c r="G800" i="1" l="1"/>
  <c r="I800" i="1" s="1"/>
  <c r="J800" i="1" l="1"/>
  <c r="K800" i="1" s="1"/>
  <c r="C801" i="1" s="1"/>
  <c r="G801" i="1" l="1"/>
  <c r="I801" i="1" s="1"/>
  <c r="J801" i="1" l="1"/>
  <c r="K801" i="1" s="1"/>
  <c r="C802" i="1" s="1"/>
  <c r="G802" i="1" l="1"/>
  <c r="I802" i="1" s="1"/>
  <c r="J802" i="1" l="1"/>
  <c r="K802" i="1" s="1"/>
  <c r="C803" i="1" s="1"/>
  <c r="G803" i="1" l="1"/>
  <c r="I803" i="1" s="1"/>
  <c r="J803" i="1" l="1"/>
  <c r="K803" i="1" s="1"/>
  <c r="C804" i="1" s="1"/>
  <c r="G804" i="1" l="1"/>
  <c r="I804" i="1" s="1"/>
  <c r="J804" i="1" l="1"/>
  <c r="K804" i="1" s="1"/>
  <c r="C805" i="1" s="1"/>
  <c r="G805" i="1" l="1"/>
  <c r="I805" i="1" s="1"/>
  <c r="J805" i="1" l="1"/>
  <c r="K805" i="1" s="1"/>
  <c r="C806" i="1" s="1"/>
  <c r="G806" i="1" l="1"/>
  <c r="I806" i="1" s="1"/>
  <c r="J806" i="1" l="1"/>
  <c r="K806" i="1" s="1"/>
  <c r="C807" i="1" s="1"/>
  <c r="G807" i="1" l="1"/>
  <c r="I807" i="1" s="1"/>
  <c r="J807" i="1" l="1"/>
  <c r="K807" i="1" s="1"/>
  <c r="C808" i="1" s="1"/>
  <c r="G808" i="1" l="1"/>
  <c r="I808" i="1" s="1"/>
  <c r="J808" i="1" l="1"/>
  <c r="K808" i="1" s="1"/>
  <c r="C809" i="1" s="1"/>
  <c r="G809" i="1" l="1"/>
  <c r="I809" i="1" s="1"/>
  <c r="J809" i="1" l="1"/>
  <c r="K809" i="1" s="1"/>
  <c r="C810" i="1" s="1"/>
  <c r="G810" i="1" l="1"/>
  <c r="I810" i="1" s="1"/>
  <c r="J810" i="1" l="1"/>
  <c r="K810" i="1" s="1"/>
  <c r="C811" i="1" s="1"/>
  <c r="G811" i="1" l="1"/>
  <c r="I811" i="1" s="1"/>
  <c r="J811" i="1" l="1"/>
  <c r="K811" i="1" s="1"/>
  <c r="C812" i="1" s="1"/>
  <c r="G812" i="1" l="1"/>
  <c r="I812" i="1" s="1"/>
  <c r="J812" i="1" l="1"/>
  <c r="K812" i="1" s="1"/>
  <c r="C813" i="1" s="1"/>
  <c r="G813" i="1" l="1"/>
  <c r="I813" i="1" s="1"/>
  <c r="J813" i="1" l="1"/>
  <c r="K813" i="1" s="1"/>
  <c r="C814" i="1" s="1"/>
  <c r="G814" i="1" l="1"/>
  <c r="I814" i="1" s="1"/>
  <c r="J814" i="1" l="1"/>
  <c r="K814" i="1" s="1"/>
  <c r="C815" i="1" s="1"/>
  <c r="G815" i="1" l="1"/>
  <c r="I815" i="1" s="1"/>
  <c r="J815" i="1" l="1"/>
  <c r="K815" i="1" s="1"/>
  <c r="C816" i="1" s="1"/>
  <c r="G816" i="1" l="1"/>
  <c r="I816" i="1" s="1"/>
  <c r="J816" i="1" l="1"/>
  <c r="K816" i="1" s="1"/>
  <c r="C817" i="1" s="1"/>
  <c r="G817" i="1" l="1"/>
  <c r="I817" i="1" s="1"/>
  <c r="J817" i="1" l="1"/>
  <c r="K817" i="1" s="1"/>
  <c r="C818" i="1" s="1"/>
  <c r="G818" i="1" l="1"/>
  <c r="I818" i="1" s="1"/>
  <c r="J818" i="1" l="1"/>
  <c r="K818" i="1" s="1"/>
  <c r="C819" i="1" s="1"/>
  <c r="G819" i="1" l="1"/>
  <c r="I819" i="1" s="1"/>
  <c r="J819" i="1" l="1"/>
  <c r="K819" i="1" s="1"/>
  <c r="C820" i="1" s="1"/>
  <c r="G820" i="1" l="1"/>
  <c r="I820" i="1" s="1"/>
  <c r="J820" i="1" l="1"/>
  <c r="K820" i="1" s="1"/>
  <c r="C821" i="1" s="1"/>
  <c r="G821" i="1" l="1"/>
  <c r="I821" i="1" s="1"/>
  <c r="J821" i="1" l="1"/>
  <c r="K821" i="1" s="1"/>
  <c r="C822" i="1" s="1"/>
  <c r="G822" i="1" l="1"/>
  <c r="I822" i="1" s="1"/>
  <c r="J822" i="1" l="1"/>
  <c r="K822" i="1" s="1"/>
  <c r="C823" i="1" s="1"/>
  <c r="G823" i="1" l="1"/>
  <c r="I823" i="1" s="1"/>
  <c r="J823" i="1" l="1"/>
  <c r="K823" i="1" s="1"/>
  <c r="C824" i="1" s="1"/>
  <c r="G824" i="1" l="1"/>
  <c r="I824" i="1" s="1"/>
  <c r="J824" i="1" l="1"/>
  <c r="K824" i="1" s="1"/>
  <c r="C825" i="1" s="1"/>
  <c r="G825" i="1" l="1"/>
  <c r="I825" i="1" s="1"/>
  <c r="J825" i="1" l="1"/>
  <c r="K825" i="1" s="1"/>
  <c r="C826" i="1" s="1"/>
  <c r="G826" i="1" l="1"/>
  <c r="I826" i="1" s="1"/>
  <c r="J826" i="1" l="1"/>
  <c r="K826" i="1" s="1"/>
  <c r="C827" i="1" s="1"/>
  <c r="G827" i="1" l="1"/>
  <c r="I827" i="1" s="1"/>
  <c r="J827" i="1" l="1"/>
  <c r="K827" i="1" s="1"/>
  <c r="C828" i="1" s="1"/>
  <c r="G828" i="1" l="1"/>
  <c r="I828" i="1" s="1"/>
  <c r="J828" i="1" l="1"/>
  <c r="K828" i="1" s="1"/>
  <c r="C829" i="1" s="1"/>
  <c r="G829" i="1" l="1"/>
  <c r="I829" i="1" s="1"/>
  <c r="J829" i="1" l="1"/>
  <c r="K829" i="1" s="1"/>
  <c r="C830" i="1" s="1"/>
  <c r="G830" i="1" l="1"/>
  <c r="I830" i="1" s="1"/>
  <c r="J830" i="1" l="1"/>
  <c r="K830" i="1" s="1"/>
  <c r="C831" i="1" s="1"/>
  <c r="G831" i="1" l="1"/>
  <c r="I831" i="1" s="1"/>
  <c r="J831" i="1" l="1"/>
  <c r="K831" i="1" s="1"/>
  <c r="C832" i="1" s="1"/>
  <c r="G832" i="1" l="1"/>
  <c r="I832" i="1" s="1"/>
  <c r="J832" i="1" l="1"/>
  <c r="K832" i="1" s="1"/>
  <c r="C833" i="1" s="1"/>
  <c r="G833" i="1" l="1"/>
  <c r="I833" i="1" s="1"/>
  <c r="J833" i="1" l="1"/>
  <c r="K833" i="1" s="1"/>
  <c r="C834" i="1" s="1"/>
  <c r="G834" i="1" l="1"/>
  <c r="I834" i="1" s="1"/>
  <c r="J834" i="1" l="1"/>
  <c r="K834" i="1" s="1"/>
  <c r="C835" i="1" s="1"/>
  <c r="G835" i="1" l="1"/>
  <c r="I835" i="1" s="1"/>
  <c r="J835" i="1" l="1"/>
  <c r="K835" i="1" s="1"/>
  <c r="C836" i="1" s="1"/>
  <c r="G836" i="1" l="1"/>
  <c r="I836" i="1" s="1"/>
  <c r="J836" i="1" l="1"/>
  <c r="K836" i="1" s="1"/>
  <c r="C837" i="1" s="1"/>
  <c r="G837" i="1" l="1"/>
  <c r="I837" i="1" s="1"/>
  <c r="J837" i="1" l="1"/>
  <c r="K837" i="1" s="1"/>
  <c r="C838" i="1" s="1"/>
  <c r="G838" i="1" l="1"/>
  <c r="I838" i="1" s="1"/>
  <c r="J838" i="1" l="1"/>
  <c r="K838" i="1" s="1"/>
  <c r="C839" i="1" s="1"/>
  <c r="G839" i="1" l="1"/>
  <c r="I839" i="1" s="1"/>
  <c r="J839" i="1" l="1"/>
  <c r="K839" i="1" s="1"/>
  <c r="C840" i="1" s="1"/>
  <c r="G840" i="1" l="1"/>
  <c r="I840" i="1" s="1"/>
  <c r="J840" i="1" l="1"/>
  <c r="K840" i="1" s="1"/>
  <c r="C841" i="1" s="1"/>
  <c r="G841" i="1" l="1"/>
  <c r="I841" i="1" s="1"/>
  <c r="J841" i="1" l="1"/>
  <c r="K841" i="1" s="1"/>
  <c r="C842" i="1" s="1"/>
  <c r="G842" i="1" l="1"/>
  <c r="I842" i="1" s="1"/>
  <c r="J842" i="1" l="1"/>
  <c r="K842" i="1" s="1"/>
  <c r="C843" i="1" s="1"/>
  <c r="G843" i="1" l="1"/>
  <c r="I843" i="1" s="1"/>
  <c r="J843" i="1" l="1"/>
  <c r="K843" i="1" s="1"/>
  <c r="C844" i="1" s="1"/>
  <c r="G844" i="1" l="1"/>
  <c r="I844" i="1" s="1"/>
  <c r="J844" i="1" l="1"/>
  <c r="K844" i="1" s="1"/>
  <c r="C845" i="1" s="1"/>
  <c r="G845" i="1" l="1"/>
  <c r="I845" i="1" s="1"/>
  <c r="J845" i="1" l="1"/>
  <c r="K845" i="1" s="1"/>
  <c r="C846" i="1" s="1"/>
  <c r="G846" i="1" l="1"/>
  <c r="I846" i="1" s="1"/>
  <c r="J846" i="1" l="1"/>
  <c r="K846" i="1" s="1"/>
  <c r="C847" i="1" s="1"/>
  <c r="G847" i="1" l="1"/>
  <c r="I847" i="1" s="1"/>
  <c r="J847" i="1" l="1"/>
  <c r="K847" i="1" s="1"/>
  <c r="C848" i="1" s="1"/>
  <c r="G848" i="1" l="1"/>
  <c r="I848" i="1" s="1"/>
  <c r="J848" i="1" l="1"/>
  <c r="K848" i="1" s="1"/>
  <c r="C849" i="1" s="1"/>
  <c r="G849" i="1" l="1"/>
  <c r="I849" i="1" s="1"/>
  <c r="J849" i="1" l="1"/>
  <c r="K849" i="1" s="1"/>
  <c r="C850" i="1" s="1"/>
  <c r="G850" i="1" l="1"/>
  <c r="I850" i="1" s="1"/>
  <c r="J850" i="1" l="1"/>
  <c r="K850" i="1" s="1"/>
  <c r="C851" i="1" s="1"/>
  <c r="G851" i="1" l="1"/>
  <c r="I851" i="1" s="1"/>
  <c r="J851" i="1" l="1"/>
  <c r="K851" i="1" s="1"/>
  <c r="C852" i="1" s="1"/>
  <c r="G852" i="1" l="1"/>
  <c r="I852" i="1" s="1"/>
  <c r="J852" i="1" l="1"/>
  <c r="K852" i="1" s="1"/>
  <c r="C853" i="1" s="1"/>
  <c r="G853" i="1" l="1"/>
  <c r="I853" i="1" s="1"/>
  <c r="J853" i="1" l="1"/>
  <c r="K853" i="1" s="1"/>
  <c r="C854" i="1" s="1"/>
  <c r="G854" i="1" l="1"/>
  <c r="I854" i="1" s="1"/>
  <c r="J854" i="1" l="1"/>
  <c r="K854" i="1" s="1"/>
  <c r="C855" i="1" s="1"/>
  <c r="G855" i="1" l="1"/>
  <c r="I855" i="1" s="1"/>
  <c r="J855" i="1" l="1"/>
  <c r="K855" i="1" s="1"/>
  <c r="C856" i="1" s="1"/>
  <c r="G856" i="1" l="1"/>
  <c r="I856" i="1" s="1"/>
  <c r="J856" i="1" l="1"/>
  <c r="K856" i="1" s="1"/>
  <c r="C857" i="1" s="1"/>
  <c r="G857" i="1" l="1"/>
  <c r="I857" i="1" s="1"/>
  <c r="J857" i="1" l="1"/>
  <c r="K857" i="1" s="1"/>
  <c r="C858" i="1" s="1"/>
  <c r="G858" i="1" l="1"/>
  <c r="I858" i="1" s="1"/>
  <c r="J858" i="1" l="1"/>
  <c r="K858" i="1" s="1"/>
  <c r="C859" i="1" s="1"/>
  <c r="G859" i="1" l="1"/>
  <c r="I859" i="1" s="1"/>
  <c r="J859" i="1" l="1"/>
  <c r="K859" i="1" s="1"/>
  <c r="C860" i="1" s="1"/>
  <c r="G860" i="1" l="1"/>
  <c r="I860" i="1" s="1"/>
  <c r="J860" i="1" l="1"/>
  <c r="K860" i="1" s="1"/>
  <c r="C861" i="1" s="1"/>
  <c r="G861" i="1" l="1"/>
  <c r="I861" i="1" s="1"/>
  <c r="J861" i="1" l="1"/>
  <c r="K861" i="1" s="1"/>
  <c r="C862" i="1" s="1"/>
  <c r="G862" i="1" l="1"/>
  <c r="I862" i="1" s="1"/>
  <c r="J862" i="1" l="1"/>
  <c r="K862" i="1" s="1"/>
  <c r="C863" i="1" s="1"/>
  <c r="G863" i="1" l="1"/>
  <c r="I863" i="1" s="1"/>
  <c r="J863" i="1" l="1"/>
  <c r="K863" i="1" s="1"/>
  <c r="C864" i="1" s="1"/>
  <c r="G864" i="1" l="1"/>
  <c r="I864" i="1" s="1"/>
  <c r="J864" i="1" l="1"/>
  <c r="K864" i="1" s="1"/>
  <c r="C865" i="1" s="1"/>
  <c r="G865" i="1" l="1"/>
  <c r="I865" i="1" s="1"/>
  <c r="J865" i="1" l="1"/>
  <c r="K865" i="1" s="1"/>
  <c r="C866" i="1" s="1"/>
  <c r="G866" i="1" l="1"/>
  <c r="I866" i="1" s="1"/>
  <c r="J866" i="1" l="1"/>
  <c r="K866" i="1" s="1"/>
  <c r="C867" i="1" s="1"/>
  <c r="G867" i="1" l="1"/>
  <c r="I867" i="1" s="1"/>
  <c r="J867" i="1" l="1"/>
  <c r="K867" i="1" s="1"/>
  <c r="C868" i="1" s="1"/>
  <c r="G868" i="1" l="1"/>
  <c r="I868" i="1" s="1"/>
  <c r="J868" i="1" l="1"/>
  <c r="K868" i="1" s="1"/>
  <c r="C869" i="1" s="1"/>
  <c r="G869" i="1" l="1"/>
  <c r="I869" i="1" s="1"/>
  <c r="J869" i="1" l="1"/>
  <c r="K869" i="1" s="1"/>
  <c r="C870" i="1" s="1"/>
  <c r="G870" i="1" l="1"/>
  <c r="I870" i="1" s="1"/>
  <c r="J870" i="1" l="1"/>
  <c r="K870" i="1" s="1"/>
  <c r="C871" i="1" s="1"/>
  <c r="G871" i="1" l="1"/>
  <c r="I871" i="1" s="1"/>
  <c r="J871" i="1" l="1"/>
  <c r="K871" i="1" s="1"/>
  <c r="C872" i="1" s="1"/>
  <c r="G872" i="1" l="1"/>
  <c r="I872" i="1" s="1"/>
  <c r="J872" i="1" l="1"/>
  <c r="K872" i="1" s="1"/>
  <c r="C873" i="1" s="1"/>
  <c r="G873" i="1" l="1"/>
  <c r="I873" i="1" s="1"/>
  <c r="J873" i="1" l="1"/>
  <c r="K873" i="1" s="1"/>
  <c r="C874" i="1" s="1"/>
  <c r="G874" i="1" l="1"/>
  <c r="I874" i="1" s="1"/>
  <c r="J874" i="1" l="1"/>
  <c r="K874" i="1" s="1"/>
  <c r="C875" i="1" s="1"/>
  <c r="G875" i="1" l="1"/>
  <c r="I875" i="1" s="1"/>
  <c r="J875" i="1" l="1"/>
  <c r="K875" i="1" s="1"/>
  <c r="C876" i="1" s="1"/>
  <c r="G876" i="1" l="1"/>
  <c r="I876" i="1" s="1"/>
  <c r="J876" i="1" l="1"/>
  <c r="K876" i="1" s="1"/>
  <c r="C877" i="1" s="1"/>
  <c r="G877" i="1" l="1"/>
  <c r="I877" i="1" s="1"/>
  <c r="J877" i="1" l="1"/>
  <c r="K877" i="1" s="1"/>
  <c r="C878" i="1" s="1"/>
  <c r="G878" i="1" l="1"/>
  <c r="I878" i="1" s="1"/>
  <c r="J878" i="1" l="1"/>
  <c r="K878" i="1" s="1"/>
  <c r="C879" i="1" s="1"/>
  <c r="G879" i="1" l="1"/>
  <c r="I879" i="1" s="1"/>
  <c r="J879" i="1" l="1"/>
  <c r="K879" i="1" s="1"/>
  <c r="C880" i="1" s="1"/>
  <c r="G880" i="1" l="1"/>
  <c r="I880" i="1" s="1"/>
  <c r="J880" i="1" l="1"/>
  <c r="K880" i="1" s="1"/>
  <c r="C881" i="1" s="1"/>
  <c r="G881" i="1" l="1"/>
  <c r="I881" i="1" s="1"/>
  <c r="J881" i="1" l="1"/>
  <c r="K881" i="1" s="1"/>
  <c r="C882" i="1" s="1"/>
  <c r="G882" i="1" l="1"/>
  <c r="I882" i="1" s="1"/>
  <c r="J882" i="1" l="1"/>
  <c r="K882" i="1" s="1"/>
  <c r="C883" i="1" s="1"/>
  <c r="G883" i="1" l="1"/>
  <c r="I883" i="1" s="1"/>
  <c r="J883" i="1" l="1"/>
  <c r="K883" i="1" s="1"/>
  <c r="C884" i="1" s="1"/>
  <c r="G884" i="1" l="1"/>
  <c r="I884" i="1" s="1"/>
  <c r="J884" i="1" l="1"/>
  <c r="K884" i="1" s="1"/>
  <c r="C885" i="1" s="1"/>
  <c r="G885" i="1" l="1"/>
  <c r="I885" i="1" s="1"/>
  <c r="J885" i="1" l="1"/>
  <c r="K885" i="1" s="1"/>
  <c r="C886" i="1" s="1"/>
  <c r="G886" i="1" l="1"/>
  <c r="I886" i="1" s="1"/>
  <c r="J886" i="1" l="1"/>
  <c r="K886" i="1" s="1"/>
  <c r="C887" i="1" s="1"/>
  <c r="G887" i="1" l="1"/>
  <c r="I887" i="1" s="1"/>
  <c r="J887" i="1" l="1"/>
  <c r="K887" i="1" s="1"/>
  <c r="C888" i="1" s="1"/>
  <c r="G888" i="1" l="1"/>
  <c r="I888" i="1" s="1"/>
  <c r="J888" i="1" l="1"/>
  <c r="K888" i="1" s="1"/>
  <c r="C889" i="1" s="1"/>
  <c r="G889" i="1" l="1"/>
  <c r="I889" i="1" s="1"/>
  <c r="J889" i="1" l="1"/>
  <c r="K889" i="1" s="1"/>
  <c r="C890" i="1" s="1"/>
  <c r="G890" i="1" l="1"/>
  <c r="I890" i="1" s="1"/>
  <c r="J890" i="1" l="1"/>
  <c r="K890" i="1" s="1"/>
  <c r="C891" i="1" s="1"/>
  <c r="G891" i="1" l="1"/>
  <c r="I891" i="1" s="1"/>
  <c r="J891" i="1" l="1"/>
  <c r="K891" i="1" s="1"/>
  <c r="C892" i="1" s="1"/>
  <c r="G892" i="1" l="1"/>
  <c r="I892" i="1" s="1"/>
  <c r="J892" i="1" l="1"/>
  <c r="K892" i="1" s="1"/>
  <c r="C893" i="1" s="1"/>
  <c r="G893" i="1" l="1"/>
  <c r="I893" i="1" s="1"/>
  <c r="J893" i="1" l="1"/>
  <c r="K893" i="1" s="1"/>
  <c r="C894" i="1" s="1"/>
  <c r="G894" i="1" l="1"/>
  <c r="I894" i="1" s="1"/>
  <c r="J894" i="1" l="1"/>
  <c r="K894" i="1" s="1"/>
  <c r="C895" i="1" s="1"/>
  <c r="G895" i="1" l="1"/>
  <c r="I895" i="1" s="1"/>
  <c r="J895" i="1" l="1"/>
  <c r="K895" i="1" s="1"/>
  <c r="C896" i="1" s="1"/>
  <c r="G896" i="1" l="1"/>
  <c r="I896" i="1" s="1"/>
  <c r="J896" i="1" l="1"/>
  <c r="K896" i="1" s="1"/>
  <c r="C897" i="1" s="1"/>
  <c r="G897" i="1" l="1"/>
  <c r="I897" i="1" s="1"/>
  <c r="J897" i="1" l="1"/>
  <c r="K897" i="1" s="1"/>
  <c r="C898" i="1" s="1"/>
  <c r="G898" i="1" l="1"/>
  <c r="I898" i="1" s="1"/>
  <c r="J898" i="1" l="1"/>
  <c r="K898" i="1" s="1"/>
  <c r="C899" i="1" s="1"/>
  <c r="G899" i="1" l="1"/>
  <c r="I899" i="1" s="1"/>
  <c r="J899" i="1" l="1"/>
  <c r="K899" i="1" s="1"/>
  <c r="C900" i="1" s="1"/>
  <c r="G900" i="1" l="1"/>
  <c r="I900" i="1" s="1"/>
  <c r="J900" i="1" l="1"/>
  <c r="K900" i="1" s="1"/>
  <c r="C901" i="1" s="1"/>
  <c r="G901" i="1" l="1"/>
  <c r="I901" i="1" s="1"/>
  <c r="J901" i="1" l="1"/>
  <c r="K901" i="1" s="1"/>
  <c r="C902" i="1" s="1"/>
  <c r="G902" i="1" l="1"/>
  <c r="I902" i="1" s="1"/>
  <c r="J902" i="1" l="1"/>
  <c r="K902" i="1" s="1"/>
  <c r="C903" i="1" s="1"/>
  <c r="G903" i="1" l="1"/>
  <c r="I903" i="1" s="1"/>
  <c r="J903" i="1" l="1"/>
  <c r="K903" i="1" s="1"/>
  <c r="C904" i="1" s="1"/>
  <c r="G904" i="1" l="1"/>
  <c r="I904" i="1" s="1"/>
  <c r="J904" i="1" l="1"/>
  <c r="K904" i="1" s="1"/>
  <c r="C905" i="1" s="1"/>
  <c r="G905" i="1" l="1"/>
  <c r="I905" i="1" s="1"/>
  <c r="J905" i="1" l="1"/>
  <c r="K905" i="1" s="1"/>
  <c r="C906" i="1" s="1"/>
  <c r="G906" i="1" l="1"/>
  <c r="I906" i="1" s="1"/>
  <c r="J906" i="1" l="1"/>
  <c r="K906" i="1" s="1"/>
  <c r="C907" i="1" s="1"/>
  <c r="G907" i="1" l="1"/>
  <c r="I907" i="1" s="1"/>
  <c r="J907" i="1" l="1"/>
  <c r="K907" i="1" s="1"/>
  <c r="C908" i="1" s="1"/>
  <c r="G908" i="1" l="1"/>
  <c r="I908" i="1" s="1"/>
  <c r="J908" i="1" l="1"/>
  <c r="K908" i="1" s="1"/>
  <c r="C909" i="1" s="1"/>
  <c r="G909" i="1" l="1"/>
  <c r="I909" i="1" s="1"/>
  <c r="J909" i="1" l="1"/>
  <c r="K909" i="1" s="1"/>
  <c r="C910" i="1" s="1"/>
  <c r="G910" i="1" l="1"/>
  <c r="I910" i="1" s="1"/>
  <c r="J910" i="1" l="1"/>
  <c r="K910" i="1" s="1"/>
  <c r="C911" i="1" s="1"/>
  <c r="G911" i="1" l="1"/>
  <c r="I911" i="1" s="1"/>
  <c r="J911" i="1" l="1"/>
  <c r="K911" i="1" s="1"/>
  <c r="C912" i="1" s="1"/>
  <c r="G912" i="1" l="1"/>
  <c r="I912" i="1" s="1"/>
  <c r="J912" i="1" l="1"/>
  <c r="K912" i="1" s="1"/>
  <c r="C913" i="1" s="1"/>
  <c r="G913" i="1" l="1"/>
  <c r="I913" i="1" s="1"/>
  <c r="J913" i="1" l="1"/>
  <c r="K913" i="1" s="1"/>
  <c r="C914" i="1" s="1"/>
  <c r="G914" i="1" l="1"/>
  <c r="I914" i="1" s="1"/>
  <c r="J914" i="1" l="1"/>
  <c r="K914" i="1" s="1"/>
  <c r="C915" i="1" s="1"/>
  <c r="G915" i="1" l="1"/>
  <c r="I915" i="1" s="1"/>
  <c r="J915" i="1" l="1"/>
  <c r="K915" i="1" s="1"/>
  <c r="C916" i="1" s="1"/>
  <c r="G916" i="1" l="1"/>
  <c r="I916" i="1" s="1"/>
  <c r="J916" i="1" l="1"/>
  <c r="K916" i="1" s="1"/>
  <c r="C917" i="1" s="1"/>
  <c r="G917" i="1" l="1"/>
  <c r="I917" i="1" s="1"/>
  <c r="J917" i="1" l="1"/>
  <c r="K917" i="1" s="1"/>
  <c r="C918" i="1" s="1"/>
  <c r="G918" i="1" l="1"/>
  <c r="I918" i="1" s="1"/>
  <c r="J918" i="1" l="1"/>
  <c r="K918" i="1" s="1"/>
  <c r="C919" i="1" s="1"/>
  <c r="G919" i="1" l="1"/>
  <c r="I919" i="1" s="1"/>
  <c r="J919" i="1" l="1"/>
  <c r="K919" i="1" s="1"/>
  <c r="C920" i="1" s="1"/>
  <c r="G920" i="1" l="1"/>
  <c r="I920" i="1" s="1"/>
  <c r="J920" i="1" l="1"/>
  <c r="K920" i="1" s="1"/>
  <c r="C921" i="1" s="1"/>
  <c r="G921" i="1" l="1"/>
  <c r="I921" i="1" s="1"/>
  <c r="J921" i="1" l="1"/>
  <c r="K921" i="1" s="1"/>
  <c r="C922" i="1" s="1"/>
  <c r="G922" i="1" l="1"/>
  <c r="I922" i="1" s="1"/>
  <c r="J922" i="1" l="1"/>
  <c r="K922" i="1" s="1"/>
  <c r="C923" i="1" s="1"/>
  <c r="G923" i="1" l="1"/>
  <c r="I923" i="1" s="1"/>
  <c r="J923" i="1" l="1"/>
  <c r="K923" i="1" s="1"/>
  <c r="C924" i="1" s="1"/>
  <c r="G924" i="1" l="1"/>
  <c r="I924" i="1" s="1"/>
  <c r="J924" i="1" l="1"/>
  <c r="K924" i="1" s="1"/>
  <c r="C925" i="1" s="1"/>
  <c r="G925" i="1" l="1"/>
  <c r="I925" i="1" s="1"/>
  <c r="J925" i="1" l="1"/>
  <c r="K925" i="1" s="1"/>
  <c r="C926" i="1" s="1"/>
  <c r="G926" i="1" l="1"/>
  <c r="I926" i="1" s="1"/>
  <c r="J926" i="1" l="1"/>
  <c r="K926" i="1" s="1"/>
  <c r="C927" i="1" s="1"/>
  <c r="G927" i="1" l="1"/>
  <c r="I927" i="1" s="1"/>
  <c r="J927" i="1" l="1"/>
  <c r="K927" i="1" s="1"/>
  <c r="C928" i="1" s="1"/>
  <c r="G928" i="1" l="1"/>
  <c r="I928" i="1" s="1"/>
  <c r="J928" i="1" l="1"/>
  <c r="K928" i="1" s="1"/>
  <c r="C929" i="1" s="1"/>
  <c r="G929" i="1" l="1"/>
  <c r="I929" i="1" s="1"/>
  <c r="J929" i="1" l="1"/>
  <c r="K929" i="1" s="1"/>
  <c r="C930" i="1" s="1"/>
  <c r="G930" i="1" l="1"/>
  <c r="I930" i="1" s="1"/>
  <c r="J930" i="1" l="1"/>
  <c r="K930" i="1" s="1"/>
  <c r="C931" i="1" s="1"/>
  <c r="G931" i="1" l="1"/>
  <c r="I931" i="1" s="1"/>
  <c r="J931" i="1" l="1"/>
  <c r="K931" i="1" s="1"/>
  <c r="C932" i="1" s="1"/>
  <c r="G932" i="1" l="1"/>
  <c r="I932" i="1" s="1"/>
  <c r="J932" i="1" l="1"/>
  <c r="K932" i="1" s="1"/>
  <c r="C933" i="1" s="1"/>
  <c r="G933" i="1" l="1"/>
  <c r="I933" i="1" s="1"/>
  <c r="J933" i="1" l="1"/>
  <c r="K933" i="1" s="1"/>
  <c r="C934" i="1" s="1"/>
  <c r="G934" i="1" l="1"/>
  <c r="I934" i="1" s="1"/>
  <c r="J934" i="1" l="1"/>
  <c r="K934" i="1" s="1"/>
  <c r="C935" i="1" s="1"/>
  <c r="G935" i="1" l="1"/>
  <c r="I935" i="1" s="1"/>
  <c r="J935" i="1" l="1"/>
  <c r="K935" i="1" s="1"/>
  <c r="C936" i="1" s="1"/>
  <c r="G936" i="1" l="1"/>
  <c r="I936" i="1" s="1"/>
  <c r="J936" i="1" l="1"/>
  <c r="K936" i="1" s="1"/>
  <c r="C937" i="1" s="1"/>
  <c r="G937" i="1" l="1"/>
  <c r="I937" i="1" s="1"/>
  <c r="J937" i="1" l="1"/>
  <c r="K937" i="1" s="1"/>
  <c r="C938" i="1" s="1"/>
  <c r="G938" i="1" l="1"/>
  <c r="I938" i="1" s="1"/>
  <c r="J938" i="1" l="1"/>
  <c r="K938" i="1" s="1"/>
  <c r="C939" i="1" s="1"/>
  <c r="G939" i="1" l="1"/>
  <c r="I939" i="1" s="1"/>
  <c r="J939" i="1" l="1"/>
  <c r="K939" i="1" s="1"/>
  <c r="C940" i="1" s="1"/>
  <c r="G940" i="1" l="1"/>
  <c r="I940" i="1" s="1"/>
  <c r="J940" i="1" l="1"/>
  <c r="K940" i="1" s="1"/>
  <c r="C941" i="1" s="1"/>
  <c r="G941" i="1" l="1"/>
  <c r="I941" i="1" s="1"/>
  <c r="J941" i="1" l="1"/>
  <c r="K941" i="1" s="1"/>
  <c r="C942" i="1" s="1"/>
  <c r="G942" i="1" l="1"/>
  <c r="I942" i="1" s="1"/>
  <c r="J942" i="1" l="1"/>
  <c r="K942" i="1" s="1"/>
  <c r="C943" i="1" s="1"/>
  <c r="G943" i="1" l="1"/>
  <c r="I943" i="1" s="1"/>
  <c r="J943" i="1" l="1"/>
  <c r="K943" i="1" s="1"/>
  <c r="C944" i="1" s="1"/>
  <c r="G944" i="1" l="1"/>
  <c r="I944" i="1" s="1"/>
  <c r="J944" i="1" l="1"/>
  <c r="K944" i="1" s="1"/>
  <c r="C945" i="1" s="1"/>
  <c r="G945" i="1" l="1"/>
  <c r="I945" i="1" s="1"/>
  <c r="J945" i="1" l="1"/>
  <c r="K945" i="1" s="1"/>
  <c r="C946" i="1" s="1"/>
  <c r="G946" i="1" l="1"/>
  <c r="I946" i="1" s="1"/>
  <c r="J946" i="1" l="1"/>
  <c r="K946" i="1" s="1"/>
  <c r="C947" i="1" s="1"/>
  <c r="G947" i="1" l="1"/>
  <c r="I947" i="1" s="1"/>
  <c r="J947" i="1" l="1"/>
  <c r="K947" i="1" s="1"/>
  <c r="C948" i="1" s="1"/>
  <c r="G948" i="1" l="1"/>
  <c r="I948" i="1" s="1"/>
  <c r="J948" i="1" l="1"/>
  <c r="K948" i="1" s="1"/>
  <c r="C949" i="1" s="1"/>
  <c r="G949" i="1" l="1"/>
  <c r="I949" i="1" s="1"/>
  <c r="J949" i="1" l="1"/>
  <c r="K949" i="1" s="1"/>
  <c r="C950" i="1" s="1"/>
  <c r="G950" i="1" l="1"/>
  <c r="I950" i="1" s="1"/>
  <c r="J950" i="1" l="1"/>
  <c r="K950" i="1" s="1"/>
  <c r="C951" i="1" s="1"/>
  <c r="G951" i="1" l="1"/>
  <c r="I951" i="1" s="1"/>
  <c r="J951" i="1" l="1"/>
  <c r="K951" i="1" s="1"/>
  <c r="C952" i="1" s="1"/>
  <c r="G952" i="1" l="1"/>
  <c r="I952" i="1" s="1"/>
  <c r="J952" i="1" l="1"/>
  <c r="K952" i="1" s="1"/>
  <c r="C953" i="1" s="1"/>
  <c r="G953" i="1" l="1"/>
  <c r="I953" i="1" s="1"/>
  <c r="J953" i="1" l="1"/>
  <c r="K953" i="1" s="1"/>
  <c r="C954" i="1" s="1"/>
  <c r="G954" i="1" l="1"/>
  <c r="I954" i="1" s="1"/>
  <c r="J954" i="1" l="1"/>
  <c r="K954" i="1" s="1"/>
  <c r="C955" i="1" s="1"/>
  <c r="G955" i="1" l="1"/>
  <c r="I955" i="1" s="1"/>
  <c r="J955" i="1" l="1"/>
  <c r="K955" i="1" s="1"/>
  <c r="C956" i="1" s="1"/>
  <c r="G956" i="1" l="1"/>
  <c r="I956" i="1" s="1"/>
  <c r="J956" i="1" l="1"/>
  <c r="K956" i="1" s="1"/>
  <c r="C957" i="1" s="1"/>
  <c r="G957" i="1" l="1"/>
  <c r="I957" i="1" s="1"/>
  <c r="J957" i="1" l="1"/>
  <c r="K957" i="1" s="1"/>
  <c r="C958" i="1" s="1"/>
  <c r="G958" i="1" l="1"/>
  <c r="I958" i="1" s="1"/>
  <c r="J958" i="1" l="1"/>
  <c r="K958" i="1" s="1"/>
  <c r="C959" i="1" s="1"/>
  <c r="G959" i="1" l="1"/>
  <c r="I959" i="1" s="1"/>
  <c r="J959" i="1" l="1"/>
  <c r="K959" i="1" s="1"/>
  <c r="C960" i="1" s="1"/>
  <c r="G960" i="1" l="1"/>
  <c r="I960" i="1" s="1"/>
  <c r="J960" i="1" l="1"/>
  <c r="K960" i="1" s="1"/>
  <c r="C961" i="1" s="1"/>
  <c r="G961" i="1" l="1"/>
  <c r="I961" i="1" s="1"/>
  <c r="J961" i="1" l="1"/>
  <c r="K961" i="1" s="1"/>
  <c r="C962" i="1" s="1"/>
  <c r="G962" i="1" l="1"/>
  <c r="I962" i="1" s="1"/>
  <c r="J962" i="1" l="1"/>
  <c r="K962" i="1" s="1"/>
  <c r="C963" i="1" s="1"/>
  <c r="G963" i="1" l="1"/>
  <c r="I963" i="1" s="1"/>
  <c r="J963" i="1" l="1"/>
  <c r="K963" i="1" s="1"/>
  <c r="C964" i="1" s="1"/>
  <c r="G964" i="1" l="1"/>
  <c r="I964" i="1" s="1"/>
  <c r="J964" i="1" l="1"/>
  <c r="K964" i="1" s="1"/>
  <c r="C965" i="1" s="1"/>
  <c r="G965" i="1" l="1"/>
  <c r="I965" i="1" s="1"/>
  <c r="J965" i="1" l="1"/>
  <c r="K965" i="1" s="1"/>
  <c r="C966" i="1" s="1"/>
  <c r="G966" i="1" l="1"/>
  <c r="I966" i="1" s="1"/>
  <c r="J966" i="1" l="1"/>
  <c r="K966" i="1" s="1"/>
  <c r="C967" i="1" s="1"/>
  <c r="G967" i="1" l="1"/>
  <c r="I967" i="1" s="1"/>
  <c r="J967" i="1" l="1"/>
  <c r="K967" i="1" s="1"/>
  <c r="C968" i="1" s="1"/>
  <c r="G968" i="1" l="1"/>
  <c r="I968" i="1" s="1"/>
  <c r="J968" i="1" l="1"/>
  <c r="K968" i="1" s="1"/>
  <c r="C969" i="1" s="1"/>
  <c r="G969" i="1" l="1"/>
  <c r="I969" i="1" s="1"/>
  <c r="J969" i="1" l="1"/>
  <c r="K969" i="1" s="1"/>
  <c r="C970" i="1" s="1"/>
  <c r="G970" i="1" l="1"/>
  <c r="I970" i="1" s="1"/>
  <c r="J970" i="1" l="1"/>
  <c r="K970" i="1" s="1"/>
  <c r="C971" i="1" s="1"/>
  <c r="G971" i="1" l="1"/>
  <c r="I971" i="1" s="1"/>
  <c r="J971" i="1" l="1"/>
  <c r="K971" i="1" s="1"/>
  <c r="C972" i="1" s="1"/>
  <c r="G972" i="1" l="1"/>
  <c r="I972" i="1" s="1"/>
  <c r="J972" i="1" l="1"/>
  <c r="K972" i="1" s="1"/>
  <c r="C973" i="1" s="1"/>
  <c r="G973" i="1" l="1"/>
  <c r="I973" i="1" s="1"/>
  <c r="J973" i="1" l="1"/>
  <c r="K973" i="1" s="1"/>
  <c r="C974" i="1" s="1"/>
  <c r="G974" i="1" l="1"/>
  <c r="I974" i="1" s="1"/>
  <c r="J974" i="1" l="1"/>
  <c r="K974" i="1" s="1"/>
  <c r="C975" i="1" s="1"/>
  <c r="G975" i="1" l="1"/>
  <c r="I975" i="1" s="1"/>
  <c r="J975" i="1" l="1"/>
  <c r="K975" i="1" s="1"/>
  <c r="C976" i="1" s="1"/>
  <c r="G976" i="1" l="1"/>
  <c r="I976" i="1" s="1"/>
  <c r="J976" i="1" l="1"/>
  <c r="K976" i="1" s="1"/>
  <c r="C977" i="1" s="1"/>
  <c r="G977" i="1" l="1"/>
  <c r="I977" i="1" s="1"/>
  <c r="J977" i="1" l="1"/>
  <c r="K977" i="1" s="1"/>
  <c r="C978" i="1" s="1"/>
  <c r="G978" i="1" l="1"/>
  <c r="I978" i="1" s="1"/>
  <c r="J978" i="1" l="1"/>
  <c r="K978" i="1" s="1"/>
  <c r="C979" i="1" s="1"/>
  <c r="G979" i="1" l="1"/>
  <c r="I979" i="1" s="1"/>
  <c r="J979" i="1" l="1"/>
  <c r="K979" i="1" s="1"/>
  <c r="C980" i="1" s="1"/>
  <c r="G980" i="1" l="1"/>
  <c r="I980" i="1" s="1"/>
  <c r="J980" i="1" l="1"/>
  <c r="K980" i="1" s="1"/>
  <c r="C981" i="1" s="1"/>
  <c r="G981" i="1" l="1"/>
  <c r="I981" i="1" s="1"/>
  <c r="J981" i="1" l="1"/>
  <c r="K981" i="1" s="1"/>
  <c r="C982" i="1" s="1"/>
  <c r="G982" i="1" l="1"/>
  <c r="I982" i="1" s="1"/>
  <c r="J982" i="1" l="1"/>
  <c r="K982" i="1" s="1"/>
  <c r="C983" i="1" s="1"/>
  <c r="G983" i="1" l="1"/>
  <c r="I983" i="1" s="1"/>
  <c r="J983" i="1" l="1"/>
  <c r="K983" i="1" s="1"/>
  <c r="C984" i="1" s="1"/>
  <c r="G984" i="1" l="1"/>
  <c r="I984" i="1" s="1"/>
  <c r="J984" i="1" l="1"/>
  <c r="K984" i="1" s="1"/>
  <c r="C985" i="1" s="1"/>
  <c r="G985" i="1" l="1"/>
  <c r="I985" i="1" s="1"/>
  <c r="J985" i="1" l="1"/>
  <c r="K985" i="1" s="1"/>
  <c r="C986" i="1" s="1"/>
  <c r="G986" i="1" l="1"/>
  <c r="I986" i="1" s="1"/>
  <c r="J986" i="1" l="1"/>
  <c r="K986" i="1" s="1"/>
  <c r="C987" i="1" s="1"/>
  <c r="G987" i="1" l="1"/>
  <c r="I987" i="1" s="1"/>
  <c r="J987" i="1" l="1"/>
  <c r="K987" i="1" s="1"/>
  <c r="C988" i="1" s="1"/>
  <c r="G988" i="1" l="1"/>
  <c r="I988" i="1" s="1"/>
  <c r="J988" i="1" l="1"/>
  <c r="K988" i="1" s="1"/>
  <c r="C989" i="1" s="1"/>
  <c r="G989" i="1" l="1"/>
  <c r="I989" i="1" s="1"/>
  <c r="J989" i="1" l="1"/>
  <c r="K989" i="1" s="1"/>
  <c r="C990" i="1" s="1"/>
  <c r="G990" i="1" l="1"/>
  <c r="I990" i="1" s="1"/>
  <c r="J990" i="1" l="1"/>
  <c r="K990" i="1" s="1"/>
  <c r="C991" i="1" s="1"/>
  <c r="G991" i="1" l="1"/>
  <c r="I991" i="1" s="1"/>
  <c r="J991" i="1" l="1"/>
  <c r="K991" i="1" s="1"/>
  <c r="C992" i="1" s="1"/>
  <c r="G992" i="1" l="1"/>
  <c r="I992" i="1" s="1"/>
  <c r="J992" i="1" l="1"/>
  <c r="K992" i="1" s="1"/>
  <c r="C993" i="1" s="1"/>
  <c r="G993" i="1" l="1"/>
  <c r="I993" i="1" s="1"/>
  <c r="J993" i="1" l="1"/>
  <c r="K993" i="1" s="1"/>
  <c r="C994" i="1" s="1"/>
  <c r="G994" i="1" l="1"/>
  <c r="I994" i="1" s="1"/>
  <c r="J994" i="1" l="1"/>
  <c r="K994" i="1" s="1"/>
  <c r="C995" i="1" s="1"/>
  <c r="G995" i="1" l="1"/>
  <c r="I995" i="1" s="1"/>
  <c r="J995" i="1" l="1"/>
  <c r="K995" i="1" s="1"/>
  <c r="C996" i="1" s="1"/>
  <c r="G996" i="1" l="1"/>
  <c r="I996" i="1" s="1"/>
  <c r="J996" i="1" l="1"/>
  <c r="K996" i="1" s="1"/>
  <c r="C997" i="1" s="1"/>
  <c r="D23" i="2" s="1"/>
  <c r="D25" i="2" l="1"/>
  <c r="D19" i="2"/>
  <c r="D21" i="2" s="1"/>
  <c r="C21" i="2" s="1"/>
  <c r="G997" i="1"/>
  <c r="I997" i="1" s="1"/>
  <c r="J997" i="1" s="1"/>
  <c r="K997" i="1" l="1"/>
</calcChain>
</file>

<file path=xl/sharedStrings.xml><?xml version="1.0" encoding="utf-8"?>
<sst xmlns="http://schemas.openxmlformats.org/spreadsheetml/2006/main" count="57" uniqueCount="57">
  <si>
    <t>Cota (m)</t>
  </si>
  <si>
    <t>Área (m²)</t>
  </si>
  <si>
    <t>Vt (hm3)</t>
  </si>
  <si>
    <t>E (mm)</t>
  </si>
  <si>
    <t>Vevap (hm3)</t>
  </si>
  <si>
    <t>Vreg (hm3)</t>
  </si>
  <si>
    <t>Vprov (hm3)</t>
  </si>
  <si>
    <t>Vvert (hm3)</t>
  </si>
  <si>
    <t>Vt+1 (hm3)</t>
  </si>
  <si>
    <t>Vafl (hm3)</t>
  </si>
  <si>
    <t>Mês inicial</t>
  </si>
  <si>
    <t>Ano inicial</t>
  </si>
  <si>
    <t>Mês final</t>
  </si>
  <si>
    <t>Ano final</t>
  </si>
  <si>
    <t>Número de meses</t>
  </si>
  <si>
    <t>janeiro</t>
  </si>
  <si>
    <t>Número de dias</t>
  </si>
  <si>
    <t>Áreas de drenagem (km²)</t>
  </si>
  <si>
    <t>No posto flu</t>
  </si>
  <si>
    <t>No barramento</t>
  </si>
  <si>
    <t>Qafl</t>
  </si>
  <si>
    <t>Q (m³/s)</t>
  </si>
  <si>
    <t>Máximo</t>
  </si>
  <si>
    <t>Volumes característicos (m³)</t>
  </si>
  <si>
    <t xml:space="preserve">Morto </t>
  </si>
  <si>
    <t>Preencha na coluna C as vazões disponíveis no posto fluviométrico mais próximo, sem falhas</t>
  </si>
  <si>
    <t>Vol (m3)</t>
  </si>
  <si>
    <t>Preencha todas as células em amarelo! Atenção para as unidades</t>
  </si>
  <si>
    <t>Area</t>
  </si>
  <si>
    <t>Vetor de evaporação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</si>
  <si>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</si>
  <si>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</si>
  <si>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</si>
  <si>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</si>
  <si>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</si>
  <si>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</si>
  <si>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</si>
  <si>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</si>
  <si>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</si>
  <si>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</si>
  <si>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</si>
  <si>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 (mm/mês)</t>
  </si>
  <si>
    <t>A (m²)</t>
  </si>
  <si>
    <t>Mínima defluente</t>
  </si>
  <si>
    <t>Vazões do reservatório (m³/s)</t>
  </si>
  <si>
    <t>Pot. Regularização</t>
  </si>
  <si>
    <t>(atenção: insira "0" inicialmente e vá variando até a mensagem de ok)</t>
  </si>
  <si>
    <t>Mínimo simul</t>
  </si>
  <si>
    <t>Dif %</t>
  </si>
  <si>
    <t>Mês</t>
  </si>
  <si>
    <t>Curva cota-área-volume (máximo de 3000 linhas)</t>
  </si>
  <si>
    <t>QMLT</t>
  </si>
  <si>
    <t>Garantia desejada</t>
  </si>
  <si>
    <t>Meses abaixo</t>
  </si>
  <si>
    <t>garantia</t>
  </si>
  <si>
    <t>A série deve ter idealmente um mínimo de 20 anos de extensão - não simular com menos de 10 anos</t>
  </si>
  <si>
    <t>Cole aqui a série de vazões medidas no posto fluviométrico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</si>
</sst>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%"/>
    <numFmt numFmtId="167" formatCode="0.000"/>
    <numFmt numFmtId="168" formatCode="0.00000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2" fontId="0" fillId="0" borderId="0" xfId="0" applyNumberFormat="1"/>
    <xf numFmtId="17" fontId="0" fillId="0" borderId="0" xfId="0" applyNumberFormat="1"/>
    <xf numFmtId="0" fontId="1" fillId="2" borderId="1" xfId="0" applyFont="1" applyFill="1" applyBorder="1"/>
    <xf numFmtId="164" fontId="0" fillId="0" borderId="0" xfId="0" applyNumberFormat="1"/>
    <xf numFmtId="1" fontId="0" fillId="0" borderId="0" xfId="0" applyNumberFormat="1"/>
    <xf numFmtId="4" fontId="0" fillId="3" borderId="2" xfId="0" applyNumberFormat="1" applyFill="1" applyBorder="1" applyAlignment="1">
      <alignment vertical="center"/>
    </xf>
    <xf numFmtId="0" fontId="0" fillId="4" borderId="0" xfId="0" applyFill="1"/>
    <xf numFmtId="0" fontId="0" fillId="0" borderId="0" xfId="0" applyNumberFormat="1"/>
    <xf numFmtId="0" fontId="0" fillId="0" borderId="0" xfId="0" applyAlignment="1">
      <alignment horizontal="center"/>
    </xf>
    <xf numFmtId="2" fontId="0" fillId="4" borderId="0" xfId="0" applyNumberFormat="1" applyFill="1"/>
    <xf numFmtId="0" fontId="4" fillId="0" borderId="0" xfId="0" applyFont="1"/>
    <xf numFmtId="11" fontId="0" fillId="4" borderId="0" xfId="0" applyNumberFormat="1" applyFill="1"/>
    <xf numFmtId="11" fontId="0" fillId="0" borderId="0" xfId="0" applyNumberFormat="1"/>
    <xf numFmtId="1" fontId="0" fillId="4" borderId="0" xfId="0" applyNumberFormat="1" applyFill="1"/>
    <xf numFmtId="164" fontId="0" fillId="0" borderId="0" xfId="0" applyNumberFormat="1" applyFill="1" applyBorder="1"/>
    <xf numFmtId="0" fontId="5" fillId="0" borderId="0" xfId="0" applyFont="1"/>
    <xf numFmtId="0" fontId="1" fillId="2" borderId="4" xfId="0" applyFont="1" applyFill="1" applyBorder="1"/>
    <xf numFmtId="0" fontId="0" fillId="5" borderId="0" xfId="0" applyFill="1"/>
    <xf numFmtId="0" fontId="0" fillId="0" borderId="0" xfId="0" applyFill="1"/>
    <xf numFmtId="1" fontId="0" fillId="0" borderId="0" xfId="0" applyNumberFormat="1" applyFill="1" applyBorder="1"/>
    <xf numFmtId="10" fontId="0" fillId="0" borderId="0" xfId="1" applyNumberFormat="1" applyFont="1"/>
    <xf numFmtId="166" fontId="0" fillId="0" borderId="0" xfId="1" applyNumberFormat="1" applyFont="1"/>
    <xf numFmtId="0" fontId="7" fillId="4" borderId="2" xfId="0" applyFont="1" applyFill="1" applyBorder="1" applyAlignment="1">
      <alignment horizontal="center" vertical="top" wrapText="1"/>
    </xf>
    <xf numFmtId="0" fontId="0" fillId="4" borderId="0" xfId="0" applyNumberFormat="1" applyFill="1"/>
    <xf numFmtId="2" fontId="0" fillId="0" borderId="0" xfId="0" applyNumberFormat="1" applyAlignment="1">
      <alignment horizontal="center"/>
    </xf>
    <xf numFmtId="9" fontId="0" fillId="4" borderId="0" xfId="1" applyFont="1" applyFill="1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5"/>
  <sheetViews>
    <sheetView workbookViewId="0"/>
  </sheetViews>
  <sheetFormatPr defaultRowHeight="15" x14ac:dyDescent="0.25"/>
  <cols>
    <col min="3" max="3" width="11.5703125" bestFit="1" customWidth="1"/>
    <col min="4" max="4" width="10.5703125" bestFit="1" customWidth="1"/>
    <col min="7" max="7" width="11.140625" bestFit="1" customWidth="1"/>
    <col min="8" max="8" width="10.85546875" bestFit="1" customWidth="1"/>
    <col min="9" max="11" width="11.5703125" bestFit="1" customWidth="1"/>
    <col min="14" max="14" width="10.85546875" bestFit="1" customWidth="1"/>
    <col min="16" max="16" width="13.85546875" hidden="1" customWidth="1"/>
  </cols>
  <sheetData>
    <row r="1" spans="1:16" x14ac:dyDescent="0.25">
      <c r="B1" t="s">
        <v>20</v>
      </c>
      <c r="C1" t="s">
        <v>2</v>
      </c>
      <c r="D1" t="s">
        <v>9</v>
      </c>
      <c r="E1" t="s">
        <v>42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6" x14ac:dyDescent="0.25">
      <c r="A2" s="2" t="e">
        <f>'Série de vazões medidas'!A4</f>
        <v>#NUM!</v>
      </c>
      <c r="B2" s="1" t="e">
        <f>'Série de vazões medidas'!C4*'Dados gerais'!$B$11/'Dados gerais'!$B$10</f>
        <v>#DIV/0!</v>
      </c>
      <c r="C2" s="13">
        <f>'Dados gerais'!B14/1000000</f>
        <v>0</v>
      </c>
      <c r="D2" s="4" t="e">
        <f>IF(A2="","",B2*86400*'Série de vazões medidas'!B4/1000000)</f>
        <v>#NUM!</v>
      </c>
      <c r="E2" t="e">
        <f>IF(A2="","",VLOOKUP(C2*1000000,'Dados gerais'!$C$28:$D$2916,2))</f>
        <v>#NUM!</v>
      </c>
      <c r="F2" s="5" t="e">
        <f>IF(A2="","",VLOOKUP(MONTH($A2),'Dados gerais'!$I$5:$J$16,2))</f>
        <v>#NUM!</v>
      </c>
      <c r="G2" s="5" t="e">
        <f>IF(A2="","",E2*F2/1000/1000000)</f>
        <v>#NUM!</v>
      </c>
      <c r="H2" s="1" t="e">
        <f>IF(A2="","",IF(C2&lt;'Dados gerais'!$B$15/1000000,0,('Dados gerais'!$B$21+'Dados gerais'!$B$19)*86400*'Série de vazões medidas'!B4/1000000))</f>
        <v>#NUM!</v>
      </c>
      <c r="I2" s="5" t="e">
        <f>IF(A2="","",C2-G2-H2+D2)</f>
        <v>#NUM!</v>
      </c>
      <c r="J2" s="5" t="e">
        <f>IF(A2="","",MAX(0,I2-'Dados gerais'!$B$14/1000000))</f>
        <v>#NUM!</v>
      </c>
      <c r="K2" s="5" t="e">
        <f>I2-J2</f>
        <v>#NUM!</v>
      </c>
      <c r="P2" s="6">
        <v>122000000</v>
      </c>
    </row>
    <row r="3" spans="1:16" x14ac:dyDescent="0.25">
      <c r="A3" s="2" t="e">
        <f>'Série de vazões medidas'!A5</f>
        <v>#NUM!</v>
      </c>
      <c r="B3" s="1" t="e">
        <f>IF(A3="","",'Série de vazões medidas'!C5*'Dados gerais'!$B$11/'Dados gerais'!$B$10)</f>
        <v>#NUM!</v>
      </c>
      <c r="C3" s="4" t="e">
        <f>IF(A3="","",K2)</f>
        <v>#NUM!</v>
      </c>
      <c r="D3" s="4" t="e">
        <f>IF(A3="","",B3*86400*'Série de vazões medidas'!B5/1000000)</f>
        <v>#NUM!</v>
      </c>
      <c r="E3" t="e">
        <f>IF(A3="","",VLOOKUP(C3*1000000,'Dados gerais'!$C$28:$D$2916,2))</f>
        <v>#NUM!</v>
      </c>
      <c r="F3" s="5" t="e">
        <f>IF(A3="","",VLOOKUP(MONTH($A3),'Dados gerais'!$I$5:$J$16,2))</f>
        <v>#NUM!</v>
      </c>
      <c r="G3" s="5" t="e">
        <f t="shared" ref="G3:G66" si="0">IF(A3="","",E3*F3/1000/1000000)</f>
        <v>#NUM!</v>
      </c>
      <c r="H3" s="1" t="e">
        <f>IF(A3="","",IF(C3&lt;'Dados gerais'!$B$15/1000000,0,('Dados gerais'!$B$21+'Dados gerais'!$B$19)*86400*'Série de vazões medidas'!B5/1000000))</f>
        <v>#NUM!</v>
      </c>
      <c r="I3" s="5" t="e">
        <f t="shared" ref="I3:I66" si="1">IF(A3="","",C3-G3-H3+D3)</f>
        <v>#NUM!</v>
      </c>
      <c r="J3" s="5" t="e">
        <f>IF(A3="","",MAX(0,I3-'Dados gerais'!$B$14/1000000))</f>
        <v>#NUM!</v>
      </c>
      <c r="K3" s="5" t="e">
        <f>IF(A3="","",I3-J3)</f>
        <v>#NUM!</v>
      </c>
      <c r="P3" s="6">
        <v>480000</v>
      </c>
    </row>
    <row r="4" spans="1:16" x14ac:dyDescent="0.25">
      <c r="A4" s="2" t="e">
        <f>'Série de vazões medidas'!A6</f>
        <v>#NUM!</v>
      </c>
      <c r="B4" s="1" t="e">
        <f>IF(A4="","",'Série de vazões medidas'!C6*'Dados gerais'!$B$11/'Dados gerais'!$B$10)</f>
        <v>#NUM!</v>
      </c>
      <c r="C4" s="4" t="e">
        <f t="shared" ref="C4:C67" si="2">IF(A4="","",K3)</f>
        <v>#NUM!</v>
      </c>
      <c r="D4" s="4" t="e">
        <f>IF(A4="","",B4*86400*'Série de vazões medidas'!B6/1000000)</f>
        <v>#NUM!</v>
      </c>
      <c r="E4" t="e">
        <f>IF(A4="","",VLOOKUP(C4*1000000,'Dados gerais'!$C$28:$D$2916,2))</f>
        <v>#NUM!</v>
      </c>
      <c r="F4" s="5" t="e">
        <f>IF(A4="","",VLOOKUP(MONTH($A4),'Dados gerais'!$I$5:$J$16,2))</f>
        <v>#NUM!</v>
      </c>
      <c r="G4" s="5" t="e">
        <f t="shared" si="0"/>
        <v>#NUM!</v>
      </c>
      <c r="H4" s="1" t="e">
        <f>IF(A4="","",IF(C4&lt;'Dados gerais'!$B$15/1000000,0,('Dados gerais'!$B$21+'Dados gerais'!$B$19)*86400*'Série de vazões medidas'!B6/1000000))</f>
        <v>#NUM!</v>
      </c>
      <c r="I4" s="5" t="e">
        <f t="shared" si="1"/>
        <v>#NUM!</v>
      </c>
      <c r="J4" s="5" t="e">
        <f>IF(A4="","",MAX(0,I4-'Dados gerais'!$B$14/1000000))</f>
        <v>#NUM!</v>
      </c>
      <c r="K4" s="5" t="e">
        <f t="shared" ref="K4:K67" si="3">IF(A4="","",I4-J4)</f>
        <v>#NUM!</v>
      </c>
    </row>
    <row r="5" spans="1:16" x14ac:dyDescent="0.25">
      <c r="A5" s="2" t="e">
        <f>'Série de vazões medidas'!A7</f>
        <v>#NUM!</v>
      </c>
      <c r="B5" s="1" t="e">
        <f>IF(A5="","",'Série de vazões medidas'!C7*'Dados gerais'!$B$11/'Dados gerais'!$B$10)</f>
        <v>#NUM!</v>
      </c>
      <c r="C5" s="4" t="e">
        <f t="shared" si="2"/>
        <v>#NUM!</v>
      </c>
      <c r="D5" s="4" t="e">
        <f>IF(A5="","",B5*86400*'Série de vazões medidas'!B7/1000000)</f>
        <v>#NUM!</v>
      </c>
      <c r="E5" t="e">
        <f>IF(A5="","",VLOOKUP(C5*1000000,'Dados gerais'!$C$28:$D$2916,2))</f>
        <v>#NUM!</v>
      </c>
      <c r="F5" s="5" t="e">
        <f>IF(A5="","",VLOOKUP(MONTH($A5),'Dados gerais'!$I$5:$J$16,2))</f>
        <v>#NUM!</v>
      </c>
      <c r="G5" s="5" t="e">
        <f t="shared" si="0"/>
        <v>#NUM!</v>
      </c>
      <c r="H5" s="1" t="e">
        <f>IF(A5="","",IF(C5&lt;'Dados gerais'!$B$15/1000000,0,('Dados gerais'!$B$21+'Dados gerais'!$B$19)*86400*'Série de vazões medidas'!B7/1000000))</f>
        <v>#NUM!</v>
      </c>
      <c r="I5" s="5" t="e">
        <f t="shared" si="1"/>
        <v>#NUM!</v>
      </c>
      <c r="J5" s="5" t="e">
        <f>IF(A5="","",MAX(0,I5-'Dados gerais'!$B$14/1000000))</f>
        <v>#NUM!</v>
      </c>
      <c r="K5" s="5" t="e">
        <f t="shared" si="3"/>
        <v>#NUM!</v>
      </c>
    </row>
    <row r="6" spans="1:16" x14ac:dyDescent="0.25">
      <c r="A6" s="2" t="e">
        <f>'Série de vazões medidas'!A8</f>
        <v>#NUM!</v>
      </c>
      <c r="B6" s="1" t="e">
        <f>IF(A6="","",'Série de vazões medidas'!C8*'Dados gerais'!$B$11/'Dados gerais'!$B$10)</f>
        <v>#NUM!</v>
      </c>
      <c r="C6" s="4" t="e">
        <f t="shared" si="2"/>
        <v>#NUM!</v>
      </c>
      <c r="D6" s="4" t="e">
        <f>IF(A6="","",B6*86400*'Série de vazões medidas'!B8/1000000)</f>
        <v>#NUM!</v>
      </c>
      <c r="E6" t="e">
        <f>IF(A6="","",VLOOKUP(C6*1000000,'Dados gerais'!$C$28:$D$2916,2))</f>
        <v>#NUM!</v>
      </c>
      <c r="F6" s="5" t="e">
        <f>IF(A6="","",VLOOKUP(MONTH($A6),'Dados gerais'!$I$5:$J$16,2))</f>
        <v>#NUM!</v>
      </c>
      <c r="G6" s="5" t="e">
        <f t="shared" si="0"/>
        <v>#NUM!</v>
      </c>
      <c r="H6" s="1" t="e">
        <f>IF(A6="","",IF(C6&lt;'Dados gerais'!$B$15/1000000,0,('Dados gerais'!$B$21+'Dados gerais'!$B$19)*86400*'Série de vazões medidas'!B8/1000000))</f>
        <v>#NUM!</v>
      </c>
      <c r="I6" s="5" t="e">
        <f t="shared" si="1"/>
        <v>#NUM!</v>
      </c>
      <c r="J6" s="5" t="e">
        <f>IF(A6="","",MAX(0,I6-'Dados gerais'!$B$14/1000000))</f>
        <v>#NUM!</v>
      </c>
      <c r="K6" s="5" t="e">
        <f t="shared" si="3"/>
        <v>#NUM!</v>
      </c>
    </row>
    <row r="7" spans="1:16" x14ac:dyDescent="0.25">
      <c r="A7" s="2" t="e">
        <f>'Série de vazões medidas'!A9</f>
        <v>#NUM!</v>
      </c>
      <c r="B7" s="1" t="e">
        <f>IF(A7="","",'Série de vazões medidas'!C9*'Dados gerais'!$B$11/'Dados gerais'!$B$10)</f>
        <v>#NUM!</v>
      </c>
      <c r="C7" s="5" t="e">
        <f t="shared" si="2"/>
        <v>#NUM!</v>
      </c>
      <c r="D7" s="4" t="e">
        <f>IF(A7="","",B7*86400*'Série de vazões medidas'!B9/1000000)</f>
        <v>#NUM!</v>
      </c>
      <c r="E7" t="e">
        <f>IF(A7="","",VLOOKUP(C7*1000000,'Dados gerais'!$C$28:$D$2916,2))</f>
        <v>#NUM!</v>
      </c>
      <c r="F7" s="5" t="e">
        <f>IF(A7="","",VLOOKUP(MONTH($A7),'Dados gerais'!$I$5:$J$16,2))</f>
        <v>#NUM!</v>
      </c>
      <c r="G7" s="5" t="e">
        <f t="shared" si="0"/>
        <v>#NUM!</v>
      </c>
      <c r="H7" s="1" t="e">
        <f>IF(A7="","",IF(C7&lt;'Dados gerais'!$B$15/1000000,0,('Dados gerais'!$B$21+'Dados gerais'!$B$19)*86400*'Série de vazões medidas'!B9/1000000))</f>
        <v>#NUM!</v>
      </c>
      <c r="I7" s="5" t="e">
        <f t="shared" si="1"/>
        <v>#NUM!</v>
      </c>
      <c r="J7" s="5" t="e">
        <f>IF(A7="","",MAX(0,I7-'Dados gerais'!$B$14/1000000))</f>
        <v>#NUM!</v>
      </c>
      <c r="K7" s="5" t="e">
        <f t="shared" si="3"/>
        <v>#NUM!</v>
      </c>
    </row>
    <row r="8" spans="1:16" x14ac:dyDescent="0.25">
      <c r="A8" s="2" t="e">
        <f>'Série de vazões medidas'!A10</f>
        <v>#NUM!</v>
      </c>
      <c r="B8" s="1" t="e">
        <f>IF(A8="","",'Série de vazões medidas'!C10*'Dados gerais'!$B$11/'Dados gerais'!$B$10)</f>
        <v>#NUM!</v>
      </c>
      <c r="C8" s="4" t="e">
        <f t="shared" si="2"/>
        <v>#NUM!</v>
      </c>
      <c r="D8" s="4" t="e">
        <f>IF(A8="","",B8*86400*'Série de vazões medidas'!B10/1000000)</f>
        <v>#NUM!</v>
      </c>
      <c r="E8" t="e">
        <f>IF(A8="","",VLOOKUP(C8*1000000,'Dados gerais'!$C$28:$D$2916,2))</f>
        <v>#NUM!</v>
      </c>
      <c r="F8" s="5" t="e">
        <f>IF(A8="","",VLOOKUP(MONTH($A8),'Dados gerais'!$I$5:$J$16,2))</f>
        <v>#NUM!</v>
      </c>
      <c r="G8" s="5" t="e">
        <f t="shared" si="0"/>
        <v>#NUM!</v>
      </c>
      <c r="H8" s="1" t="e">
        <f>IF(A8="","",IF(C8&lt;'Dados gerais'!$B$15/1000000,0,('Dados gerais'!$B$21+'Dados gerais'!$B$19)*86400*'Série de vazões medidas'!B10/1000000))</f>
        <v>#NUM!</v>
      </c>
      <c r="I8" s="5" t="e">
        <f t="shared" si="1"/>
        <v>#NUM!</v>
      </c>
      <c r="J8" s="5" t="e">
        <f>IF(A8="","",MAX(0,I8-'Dados gerais'!$B$14/1000000))</f>
        <v>#NUM!</v>
      </c>
      <c r="K8" s="5" t="e">
        <f t="shared" si="3"/>
        <v>#NUM!</v>
      </c>
    </row>
    <row r="9" spans="1:16" x14ac:dyDescent="0.25">
      <c r="A9" s="2" t="e">
        <f>'Série de vazões medidas'!A11</f>
        <v>#NUM!</v>
      </c>
      <c r="B9" s="1" t="e">
        <f>IF(A9="","",'Série de vazões medidas'!C11*'Dados gerais'!$B$11/'Dados gerais'!$B$10)</f>
        <v>#NUM!</v>
      </c>
      <c r="C9" s="4" t="e">
        <f t="shared" si="2"/>
        <v>#NUM!</v>
      </c>
      <c r="D9" s="4" t="e">
        <f>IF(A9="","",B9*86400*'Série de vazões medidas'!B11/1000000)</f>
        <v>#NUM!</v>
      </c>
      <c r="E9" t="e">
        <f>IF(A9="","",VLOOKUP(C9*1000000,'Dados gerais'!$C$28:$D$2916,2))</f>
        <v>#NUM!</v>
      </c>
      <c r="F9" s="5" t="e">
        <f>IF(A9="","",VLOOKUP(MONTH($A9),'Dados gerais'!$I$5:$J$16,2))</f>
        <v>#NUM!</v>
      </c>
      <c r="G9" s="5" t="e">
        <f t="shared" si="0"/>
        <v>#NUM!</v>
      </c>
      <c r="H9" s="1" t="e">
        <f>IF(A9="","",IF(C9&lt;'Dados gerais'!$B$15/1000000,0,('Dados gerais'!$B$21+'Dados gerais'!$B$19)*86400*'Série de vazões medidas'!B11/1000000))</f>
        <v>#NUM!</v>
      </c>
      <c r="I9" s="5" t="e">
        <f t="shared" si="1"/>
        <v>#NUM!</v>
      </c>
      <c r="J9" s="5" t="e">
        <f>IF(A9="","",MAX(0,I9-'Dados gerais'!$B$14/1000000))</f>
        <v>#NUM!</v>
      </c>
      <c r="K9" s="5" t="e">
        <f t="shared" si="3"/>
        <v>#NUM!</v>
      </c>
    </row>
    <row r="10" spans="1:16" x14ac:dyDescent="0.25">
      <c r="A10" s="2" t="e">
        <f>'Série de vazões medidas'!A12</f>
        <v>#NUM!</v>
      </c>
      <c r="B10" s="1" t="e">
        <f>IF(A10="","",'Série de vazões medidas'!C12*'Dados gerais'!$B$11/'Dados gerais'!$B$10)</f>
        <v>#NUM!</v>
      </c>
      <c r="C10" s="4" t="e">
        <f t="shared" si="2"/>
        <v>#NUM!</v>
      </c>
      <c r="D10" s="4" t="e">
        <f>IF(A10="","",B10*86400*'Série de vazões medidas'!B12/1000000)</f>
        <v>#NUM!</v>
      </c>
      <c r="E10" t="e">
        <f>IF(A10="","",VLOOKUP(C10*1000000,'Dados gerais'!$C$28:$D$2916,2))</f>
        <v>#NUM!</v>
      </c>
      <c r="F10" s="5" t="e">
        <f>IF(A10="","",VLOOKUP(MONTH($A10),'Dados gerais'!$I$5:$J$16,2))</f>
        <v>#NUM!</v>
      </c>
      <c r="G10" s="5" t="e">
        <f t="shared" si="0"/>
        <v>#NUM!</v>
      </c>
      <c r="H10" s="1" t="e">
        <f>IF(A10="","",IF(C10&lt;'Dados gerais'!$B$15/1000000,0,('Dados gerais'!$B$21+'Dados gerais'!$B$19)*86400*'Série de vazões medidas'!B12/1000000))</f>
        <v>#NUM!</v>
      </c>
      <c r="I10" s="5" t="e">
        <f t="shared" si="1"/>
        <v>#NUM!</v>
      </c>
      <c r="J10" s="5" t="e">
        <f>IF(A10="","",MAX(0,I10-'Dados gerais'!$B$14/1000000))</f>
        <v>#NUM!</v>
      </c>
      <c r="K10" s="5" t="e">
        <f t="shared" si="3"/>
        <v>#NUM!</v>
      </c>
    </row>
    <row r="11" spans="1:16" x14ac:dyDescent="0.25">
      <c r="A11" s="2" t="e">
        <f>'Série de vazões medidas'!A13</f>
        <v>#NUM!</v>
      </c>
      <c r="B11" s="1" t="e">
        <f>IF(A11="","",'Série de vazões medidas'!C13*'Dados gerais'!$B$11/'Dados gerais'!$B$10)</f>
        <v>#NUM!</v>
      </c>
      <c r="C11" s="4" t="e">
        <f t="shared" si="2"/>
        <v>#NUM!</v>
      </c>
      <c r="D11" s="4" t="e">
        <f>IF(A11="","",B11*86400*'Série de vazões medidas'!B13/1000000)</f>
        <v>#NUM!</v>
      </c>
      <c r="E11" t="e">
        <f>IF(A11="","",VLOOKUP(C11*1000000,'Dados gerais'!$C$28:$D$2916,2))</f>
        <v>#NUM!</v>
      </c>
      <c r="F11" s="5" t="e">
        <f>IF(A11="","",VLOOKUP(MONTH($A11),'Dados gerais'!$I$5:$J$16,2))</f>
        <v>#NUM!</v>
      </c>
      <c r="G11" s="5" t="e">
        <f t="shared" si="0"/>
        <v>#NUM!</v>
      </c>
      <c r="H11" s="1" t="e">
        <f>IF(A11="","",IF(C11&lt;'Dados gerais'!$B$15/1000000,0,('Dados gerais'!$B$21+'Dados gerais'!$B$19)*86400*'Série de vazões medidas'!B13/1000000))</f>
        <v>#NUM!</v>
      </c>
      <c r="I11" s="5" t="e">
        <f t="shared" si="1"/>
        <v>#NUM!</v>
      </c>
      <c r="J11" s="5" t="e">
        <f>IF(A11="","",MAX(0,I11-'Dados gerais'!$B$14/1000000))</f>
        <v>#NUM!</v>
      </c>
      <c r="K11" s="5" t="e">
        <f t="shared" si="3"/>
        <v>#NUM!</v>
      </c>
    </row>
    <row r="12" spans="1:16" x14ac:dyDescent="0.25">
      <c r="A12" s="2" t="e">
        <f>'Série de vazões medidas'!A14</f>
        <v>#NUM!</v>
      </c>
      <c r="B12" s="1" t="e">
        <f>IF(A12="","",'Série de vazões medidas'!C14*'Dados gerais'!$B$11/'Dados gerais'!$B$10)</f>
        <v>#NUM!</v>
      </c>
      <c r="C12" s="4" t="e">
        <f t="shared" si="2"/>
        <v>#NUM!</v>
      </c>
      <c r="D12" s="4" t="e">
        <f>IF(A12="","",B12*86400*'Série de vazões medidas'!B14/1000000)</f>
        <v>#NUM!</v>
      </c>
      <c r="E12" t="e">
        <f>IF(A12="","",VLOOKUP(C12*1000000,'Dados gerais'!$C$28:$D$2916,2))</f>
        <v>#NUM!</v>
      </c>
      <c r="F12" s="5" t="e">
        <f>IF(A12="","",VLOOKUP(MONTH($A12),'Dados gerais'!$I$5:$J$16,2))</f>
        <v>#NUM!</v>
      </c>
      <c r="G12" s="5" t="e">
        <f t="shared" si="0"/>
        <v>#NUM!</v>
      </c>
      <c r="H12" s="1" t="e">
        <f>IF(A12="","",IF(C12&lt;'Dados gerais'!$B$15/1000000,0,('Dados gerais'!$B$21+'Dados gerais'!$B$19)*86400*'Série de vazões medidas'!B14/1000000))</f>
        <v>#NUM!</v>
      </c>
      <c r="I12" s="5" t="e">
        <f t="shared" si="1"/>
        <v>#NUM!</v>
      </c>
      <c r="J12" s="5" t="e">
        <f>IF(A12="","",MAX(0,I12-'Dados gerais'!$B$14/1000000))</f>
        <v>#NUM!</v>
      </c>
      <c r="K12" s="5" t="e">
        <f t="shared" si="3"/>
        <v>#NUM!</v>
      </c>
    </row>
    <row r="13" spans="1:16" x14ac:dyDescent="0.25">
      <c r="A13" s="2" t="e">
        <f>'Série de vazões medidas'!A15</f>
        <v>#NUM!</v>
      </c>
      <c r="B13" s="1" t="e">
        <f>IF(A13="","",'Série de vazões medidas'!C15*'Dados gerais'!$B$11/'Dados gerais'!$B$10)</f>
        <v>#NUM!</v>
      </c>
      <c r="C13" s="4" t="e">
        <f t="shared" si="2"/>
        <v>#NUM!</v>
      </c>
      <c r="D13" s="4" t="e">
        <f>IF(A13="","",B13*86400*'Série de vazões medidas'!B15/1000000)</f>
        <v>#NUM!</v>
      </c>
      <c r="E13" t="e">
        <f>IF(A13="","",VLOOKUP(C13*1000000,'Dados gerais'!$C$28:$D$2916,2))</f>
        <v>#NUM!</v>
      </c>
      <c r="F13" s="5" t="e">
        <f>IF(A13="","",VLOOKUP(MONTH($A13),'Dados gerais'!$I$5:$J$16,2))</f>
        <v>#NUM!</v>
      </c>
      <c r="G13" s="5" t="e">
        <f t="shared" si="0"/>
        <v>#NUM!</v>
      </c>
      <c r="H13" s="1" t="e">
        <f>IF(A13="","",IF(C13&lt;'Dados gerais'!$B$15/1000000,0,('Dados gerais'!$B$21+'Dados gerais'!$B$19)*86400*'Série de vazões medidas'!B15/1000000))</f>
        <v>#NUM!</v>
      </c>
      <c r="I13" s="5" t="e">
        <f t="shared" si="1"/>
        <v>#NUM!</v>
      </c>
      <c r="J13" s="5" t="e">
        <f>IF(A13="","",MAX(0,I13-'Dados gerais'!$B$14/1000000))</f>
        <v>#NUM!</v>
      </c>
      <c r="K13" s="5" t="e">
        <f t="shared" si="3"/>
        <v>#NUM!</v>
      </c>
    </row>
    <row r="14" spans="1:16" x14ac:dyDescent="0.25">
      <c r="A14" s="2" t="e">
        <f>'Série de vazões medidas'!A16</f>
        <v>#NUM!</v>
      </c>
      <c r="B14" s="1" t="e">
        <f>IF(A14="","",'Série de vazões medidas'!C16*'Dados gerais'!$B$11/'Dados gerais'!$B$10)</f>
        <v>#NUM!</v>
      </c>
      <c r="C14" s="4" t="e">
        <f t="shared" si="2"/>
        <v>#NUM!</v>
      </c>
      <c r="D14" s="4" t="e">
        <f>IF(A14="","",B14*86400*'Série de vazões medidas'!B16/1000000)</f>
        <v>#NUM!</v>
      </c>
      <c r="E14" t="e">
        <f>IF(A14="","",VLOOKUP(C14*1000000,'Dados gerais'!$C$28:$D$2916,2))</f>
        <v>#NUM!</v>
      </c>
      <c r="F14" s="5" t="e">
        <f>IF(A14="","",VLOOKUP(MONTH($A14),'Dados gerais'!$I$5:$J$16,2))</f>
        <v>#NUM!</v>
      </c>
      <c r="G14" s="5" t="e">
        <f t="shared" si="0"/>
        <v>#NUM!</v>
      </c>
      <c r="H14" s="1" t="e">
        <f>IF(A14="","",IF(C14&lt;'Dados gerais'!$B$15/1000000,0,('Dados gerais'!$B$21+'Dados gerais'!$B$19)*86400*'Série de vazões medidas'!B16/1000000))</f>
        <v>#NUM!</v>
      </c>
      <c r="I14" s="5" t="e">
        <f t="shared" si="1"/>
        <v>#NUM!</v>
      </c>
      <c r="J14" s="5" t="e">
        <f>IF(A14="","",MAX(0,I14-'Dados gerais'!$B$14/1000000))</f>
        <v>#NUM!</v>
      </c>
      <c r="K14" s="5" t="e">
        <f t="shared" si="3"/>
        <v>#NUM!</v>
      </c>
    </row>
    <row r="15" spans="1:16" x14ac:dyDescent="0.25">
      <c r="A15" s="2" t="e">
        <f>'Série de vazões medidas'!A17</f>
        <v>#NUM!</v>
      </c>
      <c r="B15" s="1" t="e">
        <f>IF(A15="","",'Série de vazões medidas'!C17*'Dados gerais'!$B$11/'Dados gerais'!$B$10)</f>
        <v>#NUM!</v>
      </c>
      <c r="C15" s="4" t="e">
        <f t="shared" si="2"/>
        <v>#NUM!</v>
      </c>
      <c r="D15" s="4" t="e">
        <f>IF(A15="","",B15*86400*'Série de vazões medidas'!B17/1000000)</f>
        <v>#NUM!</v>
      </c>
      <c r="E15" t="e">
        <f>IF(A15="","",VLOOKUP(C15*1000000,'Dados gerais'!$C$28:$D$2916,2))</f>
        <v>#NUM!</v>
      </c>
      <c r="F15" s="5" t="e">
        <f>IF(A15="","",VLOOKUP(MONTH($A15),'Dados gerais'!$I$5:$J$16,2))</f>
        <v>#NUM!</v>
      </c>
      <c r="G15" s="5" t="e">
        <f t="shared" si="0"/>
        <v>#NUM!</v>
      </c>
      <c r="H15" s="1" t="e">
        <f>IF(A15="","",IF(C15&lt;'Dados gerais'!$B$15/1000000,0,('Dados gerais'!$B$21+'Dados gerais'!$B$19)*86400*'Série de vazões medidas'!B17/1000000))</f>
        <v>#NUM!</v>
      </c>
      <c r="I15" s="5" t="e">
        <f t="shared" si="1"/>
        <v>#NUM!</v>
      </c>
      <c r="J15" s="5" t="e">
        <f>IF(A15="","",MAX(0,I15-'Dados gerais'!$B$14/1000000))</f>
        <v>#NUM!</v>
      </c>
      <c r="K15" s="5" t="e">
        <f t="shared" si="3"/>
        <v>#NUM!</v>
      </c>
    </row>
    <row r="16" spans="1:16" x14ac:dyDescent="0.25">
      <c r="A16" s="2" t="e">
        <f>'Série de vazões medidas'!A18</f>
        <v>#NUM!</v>
      </c>
      <c r="B16" s="1" t="e">
        <f>IF(A16="","",'Série de vazões medidas'!C18*'Dados gerais'!$B$11/'Dados gerais'!$B$10)</f>
        <v>#NUM!</v>
      </c>
      <c r="C16" s="4" t="e">
        <f t="shared" si="2"/>
        <v>#NUM!</v>
      </c>
      <c r="D16" s="4" t="e">
        <f>IF(A16="","",B16*86400*'Série de vazões medidas'!B18/1000000)</f>
        <v>#NUM!</v>
      </c>
      <c r="E16" t="e">
        <f>IF(A16="","",VLOOKUP(C16*1000000,'Dados gerais'!$C$28:$D$2916,2))</f>
        <v>#NUM!</v>
      </c>
      <c r="F16" s="5" t="e">
        <f>IF(A16="","",VLOOKUP(MONTH($A16),'Dados gerais'!$I$5:$J$16,2))</f>
        <v>#NUM!</v>
      </c>
      <c r="G16" s="5" t="e">
        <f t="shared" si="0"/>
        <v>#NUM!</v>
      </c>
      <c r="H16" s="1" t="e">
        <f>IF(A16="","",IF(C16&lt;'Dados gerais'!$B$15/1000000,0,('Dados gerais'!$B$21+'Dados gerais'!$B$19)*86400*'Série de vazões medidas'!B18/1000000))</f>
        <v>#NUM!</v>
      </c>
      <c r="I16" s="5" t="e">
        <f t="shared" si="1"/>
        <v>#NUM!</v>
      </c>
      <c r="J16" s="5" t="e">
        <f>IF(A16="","",MAX(0,I16-'Dados gerais'!$B$14/1000000))</f>
        <v>#NUM!</v>
      </c>
      <c r="K16" s="5" t="e">
        <f t="shared" si="3"/>
        <v>#NUM!</v>
      </c>
    </row>
    <row r="17" spans="1:11" x14ac:dyDescent="0.25">
      <c r="A17" s="2" t="e">
        <f>'Série de vazões medidas'!A19</f>
        <v>#NUM!</v>
      </c>
      <c r="B17" s="1" t="e">
        <f>IF(A17="","",'Série de vazões medidas'!C19*'Dados gerais'!$B$11/'Dados gerais'!$B$10)</f>
        <v>#NUM!</v>
      </c>
      <c r="C17" s="4" t="e">
        <f t="shared" si="2"/>
        <v>#NUM!</v>
      </c>
      <c r="D17" s="4" t="e">
        <f>IF(A17="","",B17*86400*'Série de vazões medidas'!B19/1000000)</f>
        <v>#NUM!</v>
      </c>
      <c r="E17" t="e">
        <f>IF(A17="","",VLOOKUP(C17*1000000,'Dados gerais'!$C$28:$D$2916,2))</f>
        <v>#NUM!</v>
      </c>
      <c r="F17" s="5" t="e">
        <f>IF(A17="","",VLOOKUP(MONTH($A17),'Dados gerais'!$I$5:$J$16,2))</f>
        <v>#NUM!</v>
      </c>
      <c r="G17" s="5" t="e">
        <f t="shared" si="0"/>
        <v>#NUM!</v>
      </c>
      <c r="H17" s="1" t="e">
        <f>IF(A17="","",IF(C17&lt;'Dados gerais'!$B$15/1000000,0,('Dados gerais'!$B$21+'Dados gerais'!$B$19)*86400*'Série de vazões medidas'!B19/1000000))</f>
        <v>#NUM!</v>
      </c>
      <c r="I17" s="5" t="e">
        <f t="shared" si="1"/>
        <v>#NUM!</v>
      </c>
      <c r="J17" s="5" t="e">
        <f>IF(A17="","",MAX(0,I17-'Dados gerais'!$B$14/1000000))</f>
        <v>#NUM!</v>
      </c>
      <c r="K17" s="5" t="e">
        <f t="shared" si="3"/>
        <v>#NUM!</v>
      </c>
    </row>
    <row r="18" spans="1:11" x14ac:dyDescent="0.25">
      <c r="A18" s="2" t="e">
        <f>'Série de vazões medidas'!A20</f>
        <v>#NUM!</v>
      </c>
      <c r="B18" s="1" t="e">
        <f>IF(A18="","",'Série de vazões medidas'!C20*'Dados gerais'!$B$11/'Dados gerais'!$B$10)</f>
        <v>#NUM!</v>
      </c>
      <c r="C18" s="4" t="e">
        <f t="shared" si="2"/>
        <v>#NUM!</v>
      </c>
      <c r="D18" s="4" t="e">
        <f>IF(A18="","",B18*86400*'Série de vazões medidas'!B20/1000000)</f>
        <v>#NUM!</v>
      </c>
      <c r="E18" t="e">
        <f>IF(A18="","",VLOOKUP(C18*1000000,'Dados gerais'!$C$28:$D$2916,2))</f>
        <v>#NUM!</v>
      </c>
      <c r="F18" s="5" t="e">
        <f>IF(A18="","",VLOOKUP(MONTH($A18),'Dados gerais'!$I$5:$J$16,2))</f>
        <v>#NUM!</v>
      </c>
      <c r="G18" s="5" t="e">
        <f t="shared" si="0"/>
        <v>#NUM!</v>
      </c>
      <c r="H18" s="1" t="e">
        <f>IF(A18="","",IF(C18&lt;'Dados gerais'!$B$15/1000000,0,('Dados gerais'!$B$21+'Dados gerais'!$B$19)*86400*'Série de vazões medidas'!B20/1000000))</f>
        <v>#NUM!</v>
      </c>
      <c r="I18" s="5" t="e">
        <f t="shared" si="1"/>
        <v>#NUM!</v>
      </c>
      <c r="J18" s="5" t="e">
        <f>IF(A18="","",MAX(0,I18-'Dados gerais'!$B$14/1000000))</f>
        <v>#NUM!</v>
      </c>
      <c r="K18" s="5" t="e">
        <f t="shared" si="3"/>
        <v>#NUM!</v>
      </c>
    </row>
    <row r="19" spans="1:11" x14ac:dyDescent="0.25">
      <c r="A19" s="2" t="e">
        <f>'Série de vazões medidas'!A21</f>
        <v>#NUM!</v>
      </c>
      <c r="B19" s="1" t="e">
        <f>IF(A19="","",'Série de vazões medidas'!C21*'Dados gerais'!$B$11/'Dados gerais'!$B$10)</f>
        <v>#NUM!</v>
      </c>
      <c r="C19" s="4" t="e">
        <f t="shared" si="2"/>
        <v>#NUM!</v>
      </c>
      <c r="D19" s="4" t="e">
        <f>IF(A19="","",B19*86400*'Série de vazões medidas'!B21/1000000)</f>
        <v>#NUM!</v>
      </c>
      <c r="E19" t="e">
        <f>IF(A19="","",VLOOKUP(C19*1000000,'Dados gerais'!$C$28:$D$2916,2))</f>
        <v>#NUM!</v>
      </c>
      <c r="F19" s="5" t="e">
        <f>IF(A19="","",VLOOKUP(MONTH($A19),'Dados gerais'!$I$5:$J$16,2))</f>
        <v>#NUM!</v>
      </c>
      <c r="G19" s="5" t="e">
        <f t="shared" si="0"/>
        <v>#NUM!</v>
      </c>
      <c r="H19" s="1" t="e">
        <f>IF(A19="","",IF(C19&lt;'Dados gerais'!$B$15/1000000,0,('Dados gerais'!$B$21+'Dados gerais'!$B$19)*86400*'Série de vazões medidas'!B21/1000000))</f>
        <v>#NUM!</v>
      </c>
      <c r="I19" s="5" t="e">
        <f t="shared" si="1"/>
        <v>#NUM!</v>
      </c>
      <c r="J19" s="5" t="e">
        <f>IF(A19="","",MAX(0,I19-'Dados gerais'!$B$14/1000000))</f>
        <v>#NUM!</v>
      </c>
      <c r="K19" s="5" t="e">
        <f t="shared" si="3"/>
        <v>#NUM!</v>
      </c>
    </row>
    <row r="20" spans="1:11" x14ac:dyDescent="0.25">
      <c r="A20" s="2" t="e">
        <f>'Série de vazões medidas'!A22</f>
        <v>#NUM!</v>
      </c>
      <c r="B20" s="1" t="e">
        <f>IF(A20="","",'Série de vazões medidas'!C22*'Dados gerais'!$B$11/'Dados gerais'!$B$10)</f>
        <v>#NUM!</v>
      </c>
      <c r="C20" s="4" t="e">
        <f t="shared" si="2"/>
        <v>#NUM!</v>
      </c>
      <c r="D20" s="4" t="e">
        <f>IF(A20="","",B20*86400*'Série de vazões medidas'!B22/1000000)</f>
        <v>#NUM!</v>
      </c>
      <c r="E20" t="e">
        <f>IF(A20="","",VLOOKUP(C20*1000000,'Dados gerais'!$C$28:$D$2916,2))</f>
        <v>#NUM!</v>
      </c>
      <c r="F20" s="5" t="e">
        <f>IF(A20="","",VLOOKUP(MONTH($A20),'Dados gerais'!$I$5:$J$16,2))</f>
        <v>#NUM!</v>
      </c>
      <c r="G20" s="5" t="e">
        <f t="shared" si="0"/>
        <v>#NUM!</v>
      </c>
      <c r="H20" s="1" t="e">
        <f>IF(A20="","",IF(C20&lt;'Dados gerais'!$B$15/1000000,0,('Dados gerais'!$B$21+'Dados gerais'!$B$19)*86400*'Série de vazões medidas'!B22/1000000))</f>
        <v>#NUM!</v>
      </c>
      <c r="I20" s="5" t="e">
        <f t="shared" si="1"/>
        <v>#NUM!</v>
      </c>
      <c r="J20" s="5" t="e">
        <f>IF(A20="","",MAX(0,I20-'Dados gerais'!$B$14/1000000))</f>
        <v>#NUM!</v>
      </c>
      <c r="K20" s="5" t="e">
        <f t="shared" si="3"/>
        <v>#NUM!</v>
      </c>
    </row>
    <row r="21" spans="1:11" x14ac:dyDescent="0.25">
      <c r="A21" s="2" t="e">
        <f>'Série de vazões medidas'!A23</f>
        <v>#NUM!</v>
      </c>
      <c r="B21" s="1" t="e">
        <f>IF(A21="","",'Série de vazões medidas'!C23*'Dados gerais'!$B$11/'Dados gerais'!$B$10)</f>
        <v>#NUM!</v>
      </c>
      <c r="C21" s="4" t="e">
        <f t="shared" si="2"/>
        <v>#NUM!</v>
      </c>
      <c r="D21" s="4" t="e">
        <f>IF(A21="","",B21*86400*'Série de vazões medidas'!B23/1000000)</f>
        <v>#NUM!</v>
      </c>
      <c r="E21" t="e">
        <f>IF(A21="","",VLOOKUP(C21*1000000,'Dados gerais'!$C$28:$D$2916,2))</f>
        <v>#NUM!</v>
      </c>
      <c r="F21" s="5" t="e">
        <f>IF(A21="","",VLOOKUP(MONTH($A21),'Dados gerais'!$I$5:$J$16,2))</f>
        <v>#NUM!</v>
      </c>
      <c r="G21" s="5" t="e">
        <f t="shared" si="0"/>
        <v>#NUM!</v>
      </c>
      <c r="H21" s="1" t="e">
        <f>IF(A21="","",IF(C21&lt;'Dados gerais'!$B$15/1000000,0,('Dados gerais'!$B$21+'Dados gerais'!$B$19)*86400*'Série de vazões medidas'!B23/1000000))</f>
        <v>#NUM!</v>
      </c>
      <c r="I21" s="5" t="e">
        <f t="shared" si="1"/>
        <v>#NUM!</v>
      </c>
      <c r="J21" s="5" t="e">
        <f>IF(A21="","",MAX(0,I21-'Dados gerais'!$B$14/1000000))</f>
        <v>#NUM!</v>
      </c>
      <c r="K21" s="5" t="e">
        <f t="shared" si="3"/>
        <v>#NUM!</v>
      </c>
    </row>
    <row r="22" spans="1:11" x14ac:dyDescent="0.25">
      <c r="A22" s="2" t="e">
        <f>'Série de vazões medidas'!A24</f>
        <v>#NUM!</v>
      </c>
      <c r="B22" s="1" t="e">
        <f>IF(A22="","",'Série de vazões medidas'!C24*'Dados gerais'!$B$11/'Dados gerais'!$B$10)</f>
        <v>#NUM!</v>
      </c>
      <c r="C22" s="4" t="e">
        <f t="shared" si="2"/>
        <v>#NUM!</v>
      </c>
      <c r="D22" s="4" t="e">
        <f>IF(A22="","",B22*86400*'Série de vazões medidas'!B24/1000000)</f>
        <v>#NUM!</v>
      </c>
      <c r="E22" t="e">
        <f>IF(A22="","",VLOOKUP(C22*1000000,'Dados gerais'!$C$28:$D$2916,2))</f>
        <v>#NUM!</v>
      </c>
      <c r="F22" s="5" t="e">
        <f>IF(A22="","",VLOOKUP(MONTH($A22),'Dados gerais'!$I$5:$J$16,2))</f>
        <v>#NUM!</v>
      </c>
      <c r="G22" s="5" t="e">
        <f t="shared" si="0"/>
        <v>#NUM!</v>
      </c>
      <c r="H22" s="1" t="e">
        <f>IF(A22="","",IF(C22&lt;'Dados gerais'!$B$15/1000000,0,('Dados gerais'!$B$21+'Dados gerais'!$B$19)*86400*'Série de vazões medidas'!B24/1000000))</f>
        <v>#NUM!</v>
      </c>
      <c r="I22" s="5" t="e">
        <f t="shared" si="1"/>
        <v>#NUM!</v>
      </c>
      <c r="J22" s="5" t="e">
        <f>IF(A22="","",MAX(0,I22-'Dados gerais'!$B$14/1000000))</f>
        <v>#NUM!</v>
      </c>
      <c r="K22" s="5" t="e">
        <f t="shared" si="3"/>
        <v>#NUM!</v>
      </c>
    </row>
    <row r="23" spans="1:11" x14ac:dyDescent="0.25">
      <c r="A23" s="2" t="e">
        <f>'Série de vazões medidas'!A25</f>
        <v>#NUM!</v>
      </c>
      <c r="B23" s="1" t="e">
        <f>IF(A23="","",'Série de vazões medidas'!C25*'Dados gerais'!$B$11/'Dados gerais'!$B$10)</f>
        <v>#NUM!</v>
      </c>
      <c r="C23" s="4" t="e">
        <f t="shared" si="2"/>
        <v>#NUM!</v>
      </c>
      <c r="D23" s="4" t="e">
        <f>IF(A23="","",B23*86400*'Série de vazões medidas'!B25/1000000)</f>
        <v>#NUM!</v>
      </c>
      <c r="E23" t="e">
        <f>IF(A23="","",VLOOKUP(C23*1000000,'Dados gerais'!$C$28:$D$2916,2))</f>
        <v>#NUM!</v>
      </c>
      <c r="F23" s="5" t="e">
        <f>IF(A23="","",VLOOKUP(MONTH($A23),'Dados gerais'!$I$5:$J$16,2))</f>
        <v>#NUM!</v>
      </c>
      <c r="G23" s="5" t="e">
        <f t="shared" si="0"/>
        <v>#NUM!</v>
      </c>
      <c r="H23" s="1" t="e">
        <f>IF(A23="","",IF(C23&lt;'Dados gerais'!$B$15/1000000,0,('Dados gerais'!$B$21+'Dados gerais'!$B$19)*86400*'Série de vazões medidas'!B25/1000000))</f>
        <v>#NUM!</v>
      </c>
      <c r="I23" s="5" t="e">
        <f t="shared" si="1"/>
        <v>#NUM!</v>
      </c>
      <c r="J23" s="5" t="e">
        <f>IF(A23="","",MAX(0,I23-'Dados gerais'!$B$14/1000000))</f>
        <v>#NUM!</v>
      </c>
      <c r="K23" s="5" t="e">
        <f t="shared" si="3"/>
        <v>#NUM!</v>
      </c>
    </row>
    <row r="24" spans="1:11" x14ac:dyDescent="0.25">
      <c r="A24" s="2" t="e">
        <f>'Série de vazões medidas'!A26</f>
        <v>#NUM!</v>
      </c>
      <c r="B24" s="1" t="e">
        <f>IF(A24="","",'Série de vazões medidas'!C26*'Dados gerais'!$B$11/'Dados gerais'!$B$10)</f>
        <v>#NUM!</v>
      </c>
      <c r="C24" s="4" t="e">
        <f t="shared" si="2"/>
        <v>#NUM!</v>
      </c>
      <c r="D24" s="4" t="e">
        <f>IF(A24="","",B24*86400*'Série de vazões medidas'!B26/1000000)</f>
        <v>#NUM!</v>
      </c>
      <c r="E24" t="e">
        <f>IF(A24="","",VLOOKUP(C24*1000000,'Dados gerais'!$C$28:$D$2916,2))</f>
        <v>#NUM!</v>
      </c>
      <c r="F24" s="5" t="e">
        <f>IF(A24="","",VLOOKUP(MONTH($A24),'Dados gerais'!$I$5:$J$16,2))</f>
        <v>#NUM!</v>
      </c>
      <c r="G24" s="5" t="e">
        <f t="shared" si="0"/>
        <v>#NUM!</v>
      </c>
      <c r="H24" s="1" t="e">
        <f>IF(A24="","",IF(C24&lt;'Dados gerais'!$B$15/1000000,0,('Dados gerais'!$B$21+'Dados gerais'!$B$19)*86400*'Série de vazões medidas'!B26/1000000))</f>
        <v>#NUM!</v>
      </c>
      <c r="I24" s="5" t="e">
        <f t="shared" si="1"/>
        <v>#NUM!</v>
      </c>
      <c r="J24" s="5" t="e">
        <f>IF(A24="","",MAX(0,I24-'Dados gerais'!$B$14/1000000))</f>
        <v>#NUM!</v>
      </c>
      <c r="K24" s="5" t="e">
        <f t="shared" si="3"/>
        <v>#NUM!</v>
      </c>
    </row>
    <row r="25" spans="1:11" x14ac:dyDescent="0.25">
      <c r="A25" s="2" t="e">
        <f>'Série de vazões medidas'!A27</f>
        <v>#NUM!</v>
      </c>
      <c r="B25" s="1" t="e">
        <f>IF(A25="","",'Série de vazões medidas'!C27*'Dados gerais'!$B$11/'Dados gerais'!$B$10)</f>
        <v>#NUM!</v>
      </c>
      <c r="C25" s="4" t="e">
        <f t="shared" si="2"/>
        <v>#NUM!</v>
      </c>
      <c r="D25" s="4" t="e">
        <f>IF(A25="","",B25*86400*'Série de vazões medidas'!B27/1000000)</f>
        <v>#NUM!</v>
      </c>
      <c r="E25" t="e">
        <f>IF(A25="","",VLOOKUP(C25*1000000,'Dados gerais'!$C$28:$D$2916,2))</f>
        <v>#NUM!</v>
      </c>
      <c r="F25" s="5" t="e">
        <f>IF(A25="","",VLOOKUP(MONTH($A25),'Dados gerais'!$I$5:$J$16,2))</f>
        <v>#NUM!</v>
      </c>
      <c r="G25" s="5" t="e">
        <f t="shared" si="0"/>
        <v>#NUM!</v>
      </c>
      <c r="H25" s="1" t="e">
        <f>IF(A25="","",IF(C25&lt;'Dados gerais'!$B$15/1000000,0,('Dados gerais'!$B$21+'Dados gerais'!$B$19)*86400*'Série de vazões medidas'!B27/1000000))</f>
        <v>#NUM!</v>
      </c>
      <c r="I25" s="5" t="e">
        <f t="shared" si="1"/>
        <v>#NUM!</v>
      </c>
      <c r="J25" s="5" t="e">
        <f>IF(A25="","",MAX(0,I25-'Dados gerais'!$B$14/1000000))</f>
        <v>#NUM!</v>
      </c>
      <c r="K25" s="5" t="e">
        <f t="shared" si="3"/>
        <v>#NUM!</v>
      </c>
    </row>
    <row r="26" spans="1:11" x14ac:dyDescent="0.25">
      <c r="A26" s="2" t="e">
        <f>'Série de vazões medidas'!A28</f>
        <v>#NUM!</v>
      </c>
      <c r="B26" s="1" t="e">
        <f>IF(A26="","",'Série de vazões medidas'!C28*'Dados gerais'!$B$11/'Dados gerais'!$B$10)</f>
        <v>#NUM!</v>
      </c>
      <c r="C26" s="4" t="e">
        <f t="shared" si="2"/>
        <v>#NUM!</v>
      </c>
      <c r="D26" s="4" t="e">
        <f>IF(A26="","",B26*86400*'Série de vazões medidas'!B28/1000000)</f>
        <v>#NUM!</v>
      </c>
      <c r="E26" t="e">
        <f>IF(A26="","",VLOOKUP(C26*1000000,'Dados gerais'!$C$28:$D$2916,2))</f>
        <v>#NUM!</v>
      </c>
      <c r="F26" s="5" t="e">
        <f>IF(A26="","",VLOOKUP(MONTH($A26),'Dados gerais'!$I$5:$J$16,2))</f>
        <v>#NUM!</v>
      </c>
      <c r="G26" s="5" t="e">
        <f t="shared" si="0"/>
        <v>#NUM!</v>
      </c>
      <c r="H26" s="1" t="e">
        <f>IF(A26="","",IF(C26&lt;'Dados gerais'!$B$15/1000000,0,('Dados gerais'!$B$21+'Dados gerais'!$B$19)*86400*'Série de vazões medidas'!B28/1000000))</f>
        <v>#NUM!</v>
      </c>
      <c r="I26" s="5" t="e">
        <f t="shared" si="1"/>
        <v>#NUM!</v>
      </c>
      <c r="J26" s="5" t="e">
        <f>IF(A26="","",MAX(0,I26-'Dados gerais'!$B$14/1000000))</f>
        <v>#NUM!</v>
      </c>
      <c r="K26" s="5" t="e">
        <f t="shared" si="3"/>
        <v>#NUM!</v>
      </c>
    </row>
    <row r="27" spans="1:11" x14ac:dyDescent="0.25">
      <c r="A27" s="2" t="e">
        <f>'Série de vazões medidas'!A29</f>
        <v>#NUM!</v>
      </c>
      <c r="B27" s="1" t="e">
        <f>IF(A27="","",'Série de vazões medidas'!C29*'Dados gerais'!$B$11/'Dados gerais'!$B$10)</f>
        <v>#NUM!</v>
      </c>
      <c r="C27" s="4" t="e">
        <f t="shared" si="2"/>
        <v>#NUM!</v>
      </c>
      <c r="D27" s="4" t="e">
        <f>IF(A27="","",B27*86400*'Série de vazões medidas'!B29/1000000)</f>
        <v>#NUM!</v>
      </c>
      <c r="E27" t="e">
        <f>IF(A27="","",VLOOKUP(C27*1000000,'Dados gerais'!$C$28:$D$2916,2))</f>
        <v>#NUM!</v>
      </c>
      <c r="F27" s="5" t="e">
        <f>IF(A27="","",VLOOKUP(MONTH($A27),'Dados gerais'!$I$5:$J$16,2))</f>
        <v>#NUM!</v>
      </c>
      <c r="G27" s="5" t="e">
        <f t="shared" si="0"/>
        <v>#NUM!</v>
      </c>
      <c r="H27" s="1" t="e">
        <f>IF(A27="","",IF(C27&lt;'Dados gerais'!$B$15/1000000,0,('Dados gerais'!$B$21+'Dados gerais'!$B$19)*86400*'Série de vazões medidas'!B29/1000000))</f>
        <v>#NUM!</v>
      </c>
      <c r="I27" s="5" t="e">
        <f t="shared" si="1"/>
        <v>#NUM!</v>
      </c>
      <c r="J27" s="5" t="e">
        <f>IF(A27="","",MAX(0,I27-'Dados gerais'!$B$14/1000000))</f>
        <v>#NUM!</v>
      </c>
      <c r="K27" s="5" t="e">
        <f t="shared" si="3"/>
        <v>#NUM!</v>
      </c>
    </row>
    <row r="28" spans="1:11" x14ac:dyDescent="0.25">
      <c r="A28" s="2" t="e">
        <f>'Série de vazões medidas'!A30</f>
        <v>#NUM!</v>
      </c>
      <c r="B28" s="1" t="e">
        <f>IF(A28="","",'Série de vazões medidas'!C30*'Dados gerais'!$B$11/'Dados gerais'!$B$10)</f>
        <v>#NUM!</v>
      </c>
      <c r="C28" s="4" t="e">
        <f t="shared" si="2"/>
        <v>#NUM!</v>
      </c>
      <c r="D28" s="4" t="e">
        <f>IF(A28="","",B28*86400*'Série de vazões medidas'!B30/1000000)</f>
        <v>#NUM!</v>
      </c>
      <c r="E28" t="e">
        <f>IF(A28="","",VLOOKUP(C28*1000000,'Dados gerais'!$C$28:$D$2916,2))</f>
        <v>#NUM!</v>
      </c>
      <c r="F28" s="5" t="e">
        <f>IF(A28="","",VLOOKUP(MONTH($A28),'Dados gerais'!$I$5:$J$16,2))</f>
        <v>#NUM!</v>
      </c>
      <c r="G28" s="5" t="e">
        <f t="shared" si="0"/>
        <v>#NUM!</v>
      </c>
      <c r="H28" s="1" t="e">
        <f>IF(A28="","",IF(C28&lt;'Dados gerais'!$B$15/1000000,0,('Dados gerais'!$B$21+'Dados gerais'!$B$19)*86400*'Série de vazões medidas'!B30/1000000))</f>
        <v>#NUM!</v>
      </c>
      <c r="I28" s="5" t="e">
        <f t="shared" si="1"/>
        <v>#NUM!</v>
      </c>
      <c r="J28" s="5" t="e">
        <f>IF(A28="","",MAX(0,I28-'Dados gerais'!$B$14/1000000))</f>
        <v>#NUM!</v>
      </c>
      <c r="K28" s="5" t="e">
        <f t="shared" si="3"/>
        <v>#NUM!</v>
      </c>
    </row>
    <row r="29" spans="1:11" x14ac:dyDescent="0.25">
      <c r="A29" s="2" t="e">
        <f>'Série de vazões medidas'!A31</f>
        <v>#NUM!</v>
      </c>
      <c r="B29" s="1" t="e">
        <f>IF(A29="","",'Série de vazões medidas'!C31*'Dados gerais'!$B$11/'Dados gerais'!$B$10)</f>
        <v>#NUM!</v>
      </c>
      <c r="C29" s="4" t="e">
        <f t="shared" si="2"/>
        <v>#NUM!</v>
      </c>
      <c r="D29" s="4" t="e">
        <f>IF(A29="","",B29*86400*'Série de vazões medidas'!B31/1000000)</f>
        <v>#NUM!</v>
      </c>
      <c r="E29" t="e">
        <f>IF(A29="","",VLOOKUP(C29*1000000,'Dados gerais'!$C$28:$D$2916,2))</f>
        <v>#NUM!</v>
      </c>
      <c r="F29" s="5" t="e">
        <f>IF(A29="","",VLOOKUP(MONTH($A29),'Dados gerais'!$I$5:$J$16,2))</f>
        <v>#NUM!</v>
      </c>
      <c r="G29" s="5" t="e">
        <f t="shared" si="0"/>
        <v>#NUM!</v>
      </c>
      <c r="H29" s="1" t="e">
        <f>IF(A29="","",IF(C29&lt;'Dados gerais'!$B$15/1000000,0,('Dados gerais'!$B$21+'Dados gerais'!$B$19)*86400*'Série de vazões medidas'!B31/1000000))</f>
        <v>#NUM!</v>
      </c>
      <c r="I29" s="5" t="e">
        <f t="shared" si="1"/>
        <v>#NUM!</v>
      </c>
      <c r="J29" s="5" t="e">
        <f>IF(A29="","",MAX(0,I29-'Dados gerais'!$B$14/1000000))</f>
        <v>#NUM!</v>
      </c>
      <c r="K29" s="5" t="e">
        <f t="shared" si="3"/>
        <v>#NUM!</v>
      </c>
    </row>
    <row r="30" spans="1:11" x14ac:dyDescent="0.25">
      <c r="A30" s="2" t="e">
        <f>'Série de vazões medidas'!A32</f>
        <v>#NUM!</v>
      </c>
      <c r="B30" s="1" t="e">
        <f>IF(A30="","",'Série de vazões medidas'!C32*'Dados gerais'!$B$11/'Dados gerais'!$B$10)</f>
        <v>#NUM!</v>
      </c>
      <c r="C30" s="4" t="e">
        <f t="shared" si="2"/>
        <v>#NUM!</v>
      </c>
      <c r="D30" s="4" t="e">
        <f>IF(A30="","",B30*86400*'Série de vazões medidas'!B32/1000000)</f>
        <v>#NUM!</v>
      </c>
      <c r="E30" t="e">
        <f>IF(A30="","",VLOOKUP(C30*1000000,'Dados gerais'!$C$28:$D$2916,2))</f>
        <v>#NUM!</v>
      </c>
      <c r="F30" s="5" t="e">
        <f>IF(A30="","",VLOOKUP(MONTH($A30),'Dados gerais'!$I$5:$J$16,2))</f>
        <v>#NUM!</v>
      </c>
      <c r="G30" s="5" t="e">
        <f t="shared" si="0"/>
        <v>#NUM!</v>
      </c>
      <c r="H30" s="1" t="e">
        <f>IF(A30="","",IF(C30&lt;'Dados gerais'!$B$15/1000000,0,('Dados gerais'!$B$21+'Dados gerais'!$B$19)*86400*'Série de vazões medidas'!B32/1000000))</f>
        <v>#NUM!</v>
      </c>
      <c r="I30" s="5" t="e">
        <f t="shared" si="1"/>
        <v>#NUM!</v>
      </c>
      <c r="J30" s="5" t="e">
        <f>IF(A30="","",MAX(0,I30-'Dados gerais'!$B$14/1000000))</f>
        <v>#NUM!</v>
      </c>
      <c r="K30" s="5" t="e">
        <f t="shared" si="3"/>
        <v>#NUM!</v>
      </c>
    </row>
    <row r="31" spans="1:11" x14ac:dyDescent="0.25">
      <c r="A31" s="2" t="e">
        <f>'Série de vazões medidas'!A33</f>
        <v>#NUM!</v>
      </c>
      <c r="B31" s="1" t="e">
        <f>IF(A31="","",'Série de vazões medidas'!C33*'Dados gerais'!$B$11/'Dados gerais'!$B$10)</f>
        <v>#NUM!</v>
      </c>
      <c r="C31" s="4" t="e">
        <f t="shared" si="2"/>
        <v>#NUM!</v>
      </c>
      <c r="D31" s="4" t="e">
        <f>IF(A31="","",B31*86400*'Série de vazões medidas'!B33/1000000)</f>
        <v>#NUM!</v>
      </c>
      <c r="E31" t="e">
        <f>IF(A31="","",VLOOKUP(C31*1000000,'Dados gerais'!$C$28:$D$2916,2))</f>
        <v>#NUM!</v>
      </c>
      <c r="F31" s="5" t="e">
        <f>IF(A31="","",VLOOKUP(MONTH($A31),'Dados gerais'!$I$5:$J$16,2))</f>
        <v>#NUM!</v>
      </c>
      <c r="G31" s="5" t="e">
        <f t="shared" si="0"/>
        <v>#NUM!</v>
      </c>
      <c r="H31" s="1" t="e">
        <f>IF(A31="","",IF(C31&lt;'Dados gerais'!$B$15/1000000,0,('Dados gerais'!$B$21+'Dados gerais'!$B$19)*86400*'Série de vazões medidas'!B33/1000000))</f>
        <v>#NUM!</v>
      </c>
      <c r="I31" s="5" t="e">
        <f t="shared" si="1"/>
        <v>#NUM!</v>
      </c>
      <c r="J31" s="5" t="e">
        <f>IF(A31="","",MAX(0,I31-'Dados gerais'!$B$14/1000000))</f>
        <v>#NUM!</v>
      </c>
      <c r="K31" s="5" t="e">
        <f t="shared" si="3"/>
        <v>#NUM!</v>
      </c>
    </row>
    <row r="32" spans="1:11" x14ac:dyDescent="0.25">
      <c r="A32" s="2" t="e">
        <f>'Série de vazões medidas'!A34</f>
        <v>#NUM!</v>
      </c>
      <c r="B32" s="1" t="e">
        <f>IF(A32="","",'Série de vazões medidas'!C34*'Dados gerais'!$B$11/'Dados gerais'!$B$10)</f>
        <v>#NUM!</v>
      </c>
      <c r="C32" s="4" t="e">
        <f t="shared" si="2"/>
        <v>#NUM!</v>
      </c>
      <c r="D32" s="4" t="e">
        <f>IF(A32="","",B32*86400*'Série de vazões medidas'!B34/1000000)</f>
        <v>#NUM!</v>
      </c>
      <c r="E32" t="e">
        <f>IF(A32="","",VLOOKUP(C32*1000000,'Dados gerais'!$C$28:$D$2916,2))</f>
        <v>#NUM!</v>
      </c>
      <c r="F32" s="5" t="e">
        <f>IF(A32="","",VLOOKUP(MONTH($A32),'Dados gerais'!$I$5:$J$16,2))</f>
        <v>#NUM!</v>
      </c>
      <c r="G32" s="5" t="e">
        <f t="shared" si="0"/>
        <v>#NUM!</v>
      </c>
      <c r="H32" s="1" t="e">
        <f>IF(A32="","",IF(C32&lt;'Dados gerais'!$B$15/1000000,0,('Dados gerais'!$B$21+'Dados gerais'!$B$19)*86400*'Série de vazões medidas'!B34/1000000))</f>
        <v>#NUM!</v>
      </c>
      <c r="I32" s="5" t="e">
        <f t="shared" si="1"/>
        <v>#NUM!</v>
      </c>
      <c r="J32" s="5" t="e">
        <f>IF(A32="","",MAX(0,I32-'Dados gerais'!$B$14/1000000))</f>
        <v>#NUM!</v>
      </c>
      <c r="K32" s="5" t="e">
        <f t="shared" si="3"/>
        <v>#NUM!</v>
      </c>
    </row>
    <row r="33" spans="1:11" x14ac:dyDescent="0.25">
      <c r="A33" s="2" t="e">
        <f>'Série de vazões medidas'!A35</f>
        <v>#NUM!</v>
      </c>
      <c r="B33" s="1" t="e">
        <f>IF(A33="","",'Série de vazões medidas'!C35*'Dados gerais'!$B$11/'Dados gerais'!$B$10)</f>
        <v>#NUM!</v>
      </c>
      <c r="C33" s="4" t="e">
        <f t="shared" si="2"/>
        <v>#NUM!</v>
      </c>
      <c r="D33" s="4" t="e">
        <f>IF(A33="","",B33*86400*'Série de vazões medidas'!B35/1000000)</f>
        <v>#NUM!</v>
      </c>
      <c r="E33" t="e">
        <f>IF(A33="","",VLOOKUP(C33*1000000,'Dados gerais'!$C$28:$D$2916,2))</f>
        <v>#NUM!</v>
      </c>
      <c r="F33" s="5" t="e">
        <f>IF(A33="","",VLOOKUP(MONTH($A33),'Dados gerais'!$I$5:$J$16,2))</f>
        <v>#NUM!</v>
      </c>
      <c r="G33" s="5" t="e">
        <f t="shared" si="0"/>
        <v>#NUM!</v>
      </c>
      <c r="H33" s="1" t="e">
        <f>IF(A33="","",IF(C33&lt;'Dados gerais'!$B$15/1000000,0,('Dados gerais'!$B$21+'Dados gerais'!$B$19)*86400*'Série de vazões medidas'!B35/1000000))</f>
        <v>#NUM!</v>
      </c>
      <c r="I33" s="5" t="e">
        <f t="shared" si="1"/>
        <v>#NUM!</v>
      </c>
      <c r="J33" s="5" t="e">
        <f>IF(A33="","",MAX(0,I33-'Dados gerais'!$B$14/1000000))</f>
        <v>#NUM!</v>
      </c>
      <c r="K33" s="5" t="e">
        <f t="shared" si="3"/>
        <v>#NUM!</v>
      </c>
    </row>
    <row r="34" spans="1:11" x14ac:dyDescent="0.25">
      <c r="A34" s="2" t="e">
        <f>'Série de vazões medidas'!A36</f>
        <v>#NUM!</v>
      </c>
      <c r="B34" s="1" t="e">
        <f>IF(A34="","",'Série de vazões medidas'!C36*'Dados gerais'!$B$11/'Dados gerais'!$B$10)</f>
        <v>#NUM!</v>
      </c>
      <c r="C34" s="4" t="e">
        <f t="shared" si="2"/>
        <v>#NUM!</v>
      </c>
      <c r="D34" s="4" t="e">
        <f>IF(A34="","",B34*86400*'Série de vazões medidas'!B36/1000000)</f>
        <v>#NUM!</v>
      </c>
      <c r="E34" t="e">
        <f>IF(A34="","",VLOOKUP(C34*1000000,'Dados gerais'!$C$28:$D$2916,2))</f>
        <v>#NUM!</v>
      </c>
      <c r="F34" s="5" t="e">
        <f>IF(A34="","",VLOOKUP(MONTH($A34),'Dados gerais'!$I$5:$J$16,2))</f>
        <v>#NUM!</v>
      </c>
      <c r="G34" s="5" t="e">
        <f t="shared" si="0"/>
        <v>#NUM!</v>
      </c>
      <c r="H34" s="1" t="e">
        <f>IF(A34="","",IF(C34&lt;'Dados gerais'!$B$15/1000000,0,('Dados gerais'!$B$21+'Dados gerais'!$B$19)*86400*'Série de vazões medidas'!B36/1000000))</f>
        <v>#NUM!</v>
      </c>
      <c r="I34" s="5" t="e">
        <f t="shared" si="1"/>
        <v>#NUM!</v>
      </c>
      <c r="J34" s="5" t="e">
        <f>IF(A34="","",MAX(0,I34-'Dados gerais'!$B$14/1000000))</f>
        <v>#NUM!</v>
      </c>
      <c r="K34" s="5" t="e">
        <f t="shared" si="3"/>
        <v>#NUM!</v>
      </c>
    </row>
    <row r="35" spans="1:11" x14ac:dyDescent="0.25">
      <c r="A35" s="2" t="e">
        <f>'Série de vazões medidas'!A37</f>
        <v>#NUM!</v>
      </c>
      <c r="B35" s="1" t="e">
        <f>IF(A35="","",'Série de vazões medidas'!C37*'Dados gerais'!$B$11/'Dados gerais'!$B$10)</f>
        <v>#NUM!</v>
      </c>
      <c r="C35" s="4" t="e">
        <f t="shared" si="2"/>
        <v>#NUM!</v>
      </c>
      <c r="D35" s="4" t="e">
        <f>IF(A35="","",B35*86400*'Série de vazões medidas'!B37/1000000)</f>
        <v>#NUM!</v>
      </c>
      <c r="E35" t="e">
        <f>IF(A35="","",VLOOKUP(C35*1000000,'Dados gerais'!$C$28:$D$2916,2))</f>
        <v>#NUM!</v>
      </c>
      <c r="F35" s="5" t="e">
        <f>IF(A35="","",VLOOKUP(MONTH($A35),'Dados gerais'!$I$5:$J$16,2))</f>
        <v>#NUM!</v>
      </c>
      <c r="G35" s="5" t="e">
        <f t="shared" si="0"/>
        <v>#NUM!</v>
      </c>
      <c r="H35" s="1" t="e">
        <f>IF(A35="","",IF(C35&lt;'Dados gerais'!$B$15/1000000,0,('Dados gerais'!$B$21+'Dados gerais'!$B$19)*86400*'Série de vazões medidas'!B37/1000000))</f>
        <v>#NUM!</v>
      </c>
      <c r="I35" s="5" t="e">
        <f t="shared" si="1"/>
        <v>#NUM!</v>
      </c>
      <c r="J35" s="5" t="e">
        <f>IF(A35="","",MAX(0,I35-'Dados gerais'!$B$14/1000000))</f>
        <v>#NUM!</v>
      </c>
      <c r="K35" s="5" t="e">
        <f t="shared" si="3"/>
        <v>#NUM!</v>
      </c>
    </row>
    <row r="36" spans="1:11" x14ac:dyDescent="0.25">
      <c r="A36" s="2" t="e">
        <f>'Série de vazões medidas'!A38</f>
        <v>#NUM!</v>
      </c>
      <c r="B36" s="1" t="e">
        <f>IF(A36="","",'Série de vazões medidas'!C38*'Dados gerais'!$B$11/'Dados gerais'!$B$10)</f>
        <v>#NUM!</v>
      </c>
      <c r="C36" s="4" t="e">
        <f t="shared" si="2"/>
        <v>#NUM!</v>
      </c>
      <c r="D36" s="4" t="e">
        <f>IF(A36="","",B36*86400*'Série de vazões medidas'!B38/1000000)</f>
        <v>#NUM!</v>
      </c>
      <c r="E36" t="e">
        <f>IF(A36="","",VLOOKUP(C36*1000000,'Dados gerais'!$C$28:$D$2916,2))</f>
        <v>#NUM!</v>
      </c>
      <c r="F36" s="5" t="e">
        <f>IF(A36="","",VLOOKUP(MONTH($A36),'Dados gerais'!$I$5:$J$16,2))</f>
        <v>#NUM!</v>
      </c>
      <c r="G36" s="5" t="e">
        <f t="shared" si="0"/>
        <v>#NUM!</v>
      </c>
      <c r="H36" s="1" t="e">
        <f>IF(A36="","",IF(C36&lt;'Dados gerais'!$B$15/1000000,0,('Dados gerais'!$B$21+'Dados gerais'!$B$19)*86400*'Série de vazões medidas'!B38/1000000))</f>
        <v>#NUM!</v>
      </c>
      <c r="I36" s="5" t="e">
        <f t="shared" si="1"/>
        <v>#NUM!</v>
      </c>
      <c r="J36" s="5" t="e">
        <f>IF(A36="","",MAX(0,I36-'Dados gerais'!$B$14/1000000))</f>
        <v>#NUM!</v>
      </c>
      <c r="K36" s="5" t="e">
        <f t="shared" si="3"/>
        <v>#NUM!</v>
      </c>
    </row>
    <row r="37" spans="1:11" x14ac:dyDescent="0.25">
      <c r="A37" s="2" t="e">
        <f>'Série de vazões medidas'!A39</f>
        <v>#NUM!</v>
      </c>
      <c r="B37" s="1" t="e">
        <f>IF(A37="","",'Série de vazões medidas'!C39*'Dados gerais'!$B$11/'Dados gerais'!$B$10)</f>
        <v>#NUM!</v>
      </c>
      <c r="C37" s="4" t="e">
        <f t="shared" si="2"/>
        <v>#NUM!</v>
      </c>
      <c r="D37" s="4" t="e">
        <f>IF(A37="","",B37*86400*'Série de vazões medidas'!B39/1000000)</f>
        <v>#NUM!</v>
      </c>
      <c r="E37" t="e">
        <f>IF(A37="","",VLOOKUP(C37*1000000,'Dados gerais'!$C$28:$D$2916,2))</f>
        <v>#NUM!</v>
      </c>
      <c r="F37" s="5" t="e">
        <f>IF(A37="","",VLOOKUP(MONTH($A37),'Dados gerais'!$I$5:$J$16,2))</f>
        <v>#NUM!</v>
      </c>
      <c r="G37" s="5" t="e">
        <f t="shared" si="0"/>
        <v>#NUM!</v>
      </c>
      <c r="H37" s="1" t="e">
        <f>IF(A37="","",IF(C37&lt;'Dados gerais'!$B$15/1000000,0,('Dados gerais'!$B$21+'Dados gerais'!$B$19)*86400*'Série de vazões medidas'!B39/1000000))</f>
        <v>#NUM!</v>
      </c>
      <c r="I37" s="5" t="e">
        <f t="shared" si="1"/>
        <v>#NUM!</v>
      </c>
      <c r="J37" s="5" t="e">
        <f>IF(A37="","",MAX(0,I37-'Dados gerais'!$B$14/1000000))</f>
        <v>#NUM!</v>
      </c>
      <c r="K37" s="5" t="e">
        <f t="shared" si="3"/>
        <v>#NUM!</v>
      </c>
    </row>
    <row r="38" spans="1:11" x14ac:dyDescent="0.25">
      <c r="A38" s="2" t="e">
        <f>'Série de vazões medidas'!A40</f>
        <v>#NUM!</v>
      </c>
      <c r="B38" s="1" t="e">
        <f>IF(A38="","",'Série de vazões medidas'!C40*'Dados gerais'!$B$11/'Dados gerais'!$B$10)</f>
        <v>#NUM!</v>
      </c>
      <c r="C38" s="4" t="e">
        <f t="shared" si="2"/>
        <v>#NUM!</v>
      </c>
      <c r="D38" s="4" t="e">
        <f>IF(A38="","",B38*86400*'Série de vazões medidas'!B40/1000000)</f>
        <v>#NUM!</v>
      </c>
      <c r="E38" t="e">
        <f>IF(A38="","",VLOOKUP(C38*1000000,'Dados gerais'!$C$28:$D$2916,2))</f>
        <v>#NUM!</v>
      </c>
      <c r="F38" s="5" t="e">
        <f>IF(A38="","",VLOOKUP(MONTH($A38),'Dados gerais'!$I$5:$J$16,2))</f>
        <v>#NUM!</v>
      </c>
      <c r="G38" s="5" t="e">
        <f t="shared" si="0"/>
        <v>#NUM!</v>
      </c>
      <c r="H38" s="1" t="e">
        <f>IF(A38="","",IF(C38&lt;'Dados gerais'!$B$15/1000000,0,('Dados gerais'!$B$21+'Dados gerais'!$B$19)*86400*'Série de vazões medidas'!B40/1000000))</f>
        <v>#NUM!</v>
      </c>
      <c r="I38" s="5" t="e">
        <f t="shared" si="1"/>
        <v>#NUM!</v>
      </c>
      <c r="J38" s="5" t="e">
        <f>IF(A38="","",MAX(0,I38-'Dados gerais'!$B$14/1000000))</f>
        <v>#NUM!</v>
      </c>
      <c r="K38" s="5" t="e">
        <f t="shared" si="3"/>
        <v>#NUM!</v>
      </c>
    </row>
    <row r="39" spans="1:11" x14ac:dyDescent="0.25">
      <c r="A39" s="2" t="e">
        <f>'Série de vazões medidas'!A41</f>
        <v>#NUM!</v>
      </c>
      <c r="B39" s="1" t="e">
        <f>IF(A39="","",'Série de vazões medidas'!C41*'Dados gerais'!$B$11/'Dados gerais'!$B$10)</f>
        <v>#NUM!</v>
      </c>
      <c r="C39" s="4" t="e">
        <f t="shared" si="2"/>
        <v>#NUM!</v>
      </c>
      <c r="D39" s="4" t="e">
        <f>IF(A39="","",B39*86400*'Série de vazões medidas'!B41/1000000)</f>
        <v>#NUM!</v>
      </c>
      <c r="E39" t="e">
        <f>IF(A39="","",VLOOKUP(C39*1000000,'Dados gerais'!$C$28:$D$2916,2))</f>
        <v>#NUM!</v>
      </c>
      <c r="F39" s="5" t="e">
        <f>IF(A39="","",VLOOKUP(MONTH($A39),'Dados gerais'!$I$5:$J$16,2))</f>
        <v>#NUM!</v>
      </c>
      <c r="G39" s="5" t="e">
        <f t="shared" si="0"/>
        <v>#NUM!</v>
      </c>
      <c r="H39" s="1" t="e">
        <f>IF(A39="","",IF(C39&lt;'Dados gerais'!$B$15/1000000,0,('Dados gerais'!$B$21+'Dados gerais'!$B$19)*86400*'Série de vazões medidas'!B41/1000000))</f>
        <v>#NUM!</v>
      </c>
      <c r="I39" s="5" t="e">
        <f t="shared" si="1"/>
        <v>#NUM!</v>
      </c>
      <c r="J39" s="5" t="e">
        <f>IF(A39="","",MAX(0,I39-'Dados gerais'!$B$14/1000000))</f>
        <v>#NUM!</v>
      </c>
      <c r="K39" s="5" t="e">
        <f t="shared" si="3"/>
        <v>#NUM!</v>
      </c>
    </row>
    <row r="40" spans="1:11" x14ac:dyDescent="0.25">
      <c r="A40" s="2" t="e">
        <f>'Série de vazões medidas'!A42</f>
        <v>#NUM!</v>
      </c>
      <c r="B40" s="1" t="e">
        <f>IF(A40="","",'Série de vazões medidas'!C42*'Dados gerais'!$B$11/'Dados gerais'!$B$10)</f>
        <v>#NUM!</v>
      </c>
      <c r="C40" s="4" t="e">
        <f t="shared" si="2"/>
        <v>#NUM!</v>
      </c>
      <c r="D40" s="4" t="e">
        <f>IF(A40="","",B40*86400*'Série de vazões medidas'!B42/1000000)</f>
        <v>#NUM!</v>
      </c>
      <c r="E40" t="e">
        <f>IF(A40="","",VLOOKUP(C40*1000000,'Dados gerais'!$C$28:$D$2916,2))</f>
        <v>#NUM!</v>
      </c>
      <c r="F40" s="5" t="e">
        <f>IF(A40="","",VLOOKUP(MONTH($A40),'Dados gerais'!$I$5:$J$16,2))</f>
        <v>#NUM!</v>
      </c>
      <c r="G40" s="5" t="e">
        <f t="shared" si="0"/>
        <v>#NUM!</v>
      </c>
      <c r="H40" s="1" t="e">
        <f>IF(A40="","",IF(C40&lt;'Dados gerais'!$B$15/1000000,0,('Dados gerais'!$B$21+'Dados gerais'!$B$19)*86400*'Série de vazões medidas'!B42/1000000))</f>
        <v>#NUM!</v>
      </c>
      <c r="I40" s="5" t="e">
        <f t="shared" si="1"/>
        <v>#NUM!</v>
      </c>
      <c r="J40" s="5" t="e">
        <f>IF(A40="","",MAX(0,I40-'Dados gerais'!$B$14/1000000))</f>
        <v>#NUM!</v>
      </c>
      <c r="K40" s="5" t="e">
        <f t="shared" si="3"/>
        <v>#NUM!</v>
      </c>
    </row>
    <row r="41" spans="1:11" x14ac:dyDescent="0.25">
      <c r="A41" s="2" t="e">
        <f>'Série de vazões medidas'!A43</f>
        <v>#NUM!</v>
      </c>
      <c r="B41" s="1" t="e">
        <f>IF(A41="","",'Série de vazões medidas'!C43*'Dados gerais'!$B$11/'Dados gerais'!$B$10)</f>
        <v>#NUM!</v>
      </c>
      <c r="C41" s="4" t="e">
        <f t="shared" si="2"/>
        <v>#NUM!</v>
      </c>
      <c r="D41" s="4" t="e">
        <f>IF(A41="","",B41*86400*'Série de vazões medidas'!B43/1000000)</f>
        <v>#NUM!</v>
      </c>
      <c r="E41" t="e">
        <f>IF(A41="","",VLOOKUP(C41*1000000,'Dados gerais'!$C$28:$D$2916,2))</f>
        <v>#NUM!</v>
      </c>
      <c r="F41" s="5" t="e">
        <f>IF(A41="","",VLOOKUP(MONTH($A41),'Dados gerais'!$I$5:$J$16,2))</f>
        <v>#NUM!</v>
      </c>
      <c r="G41" s="5" t="e">
        <f t="shared" si="0"/>
        <v>#NUM!</v>
      </c>
      <c r="H41" s="1" t="e">
        <f>IF(A41="","",IF(C41&lt;'Dados gerais'!$B$15/1000000,0,('Dados gerais'!$B$21+'Dados gerais'!$B$19)*86400*'Série de vazões medidas'!B43/1000000))</f>
        <v>#NUM!</v>
      </c>
      <c r="I41" s="5" t="e">
        <f t="shared" si="1"/>
        <v>#NUM!</v>
      </c>
      <c r="J41" s="5" t="e">
        <f>IF(A41="","",MAX(0,I41-'Dados gerais'!$B$14/1000000))</f>
        <v>#NUM!</v>
      </c>
      <c r="K41" s="5" t="e">
        <f t="shared" si="3"/>
        <v>#NUM!</v>
      </c>
    </row>
    <row r="42" spans="1:11" x14ac:dyDescent="0.25">
      <c r="A42" s="2" t="e">
        <f>'Série de vazões medidas'!A44</f>
        <v>#NUM!</v>
      </c>
      <c r="B42" s="1" t="e">
        <f>IF(A42="","",'Série de vazões medidas'!C44*'Dados gerais'!$B$11/'Dados gerais'!$B$10)</f>
        <v>#NUM!</v>
      </c>
      <c r="C42" s="4" t="e">
        <f t="shared" si="2"/>
        <v>#NUM!</v>
      </c>
      <c r="D42" s="4" t="e">
        <f>IF(A42="","",B42*86400*'Série de vazões medidas'!B44/1000000)</f>
        <v>#NUM!</v>
      </c>
      <c r="E42" t="e">
        <f>IF(A42="","",VLOOKUP(C42*1000000,'Dados gerais'!$C$28:$D$2916,2))</f>
        <v>#NUM!</v>
      </c>
      <c r="F42" s="5" t="e">
        <f>IF(A42="","",VLOOKUP(MONTH($A42),'Dados gerais'!$I$5:$J$16,2))</f>
        <v>#NUM!</v>
      </c>
      <c r="G42" s="5" t="e">
        <f t="shared" si="0"/>
        <v>#NUM!</v>
      </c>
      <c r="H42" s="1" t="e">
        <f>IF(A42="","",IF(C42&lt;'Dados gerais'!$B$15/1000000,0,('Dados gerais'!$B$21+'Dados gerais'!$B$19)*86400*'Série de vazões medidas'!B44/1000000))</f>
        <v>#NUM!</v>
      </c>
      <c r="I42" s="5" t="e">
        <f t="shared" si="1"/>
        <v>#NUM!</v>
      </c>
      <c r="J42" s="5" t="e">
        <f>IF(A42="","",MAX(0,I42-'Dados gerais'!$B$14/1000000))</f>
        <v>#NUM!</v>
      </c>
      <c r="K42" s="5" t="e">
        <f t="shared" si="3"/>
        <v>#NUM!</v>
      </c>
    </row>
    <row r="43" spans="1:11" x14ac:dyDescent="0.25">
      <c r="A43" s="2" t="e">
        <f>'Série de vazões medidas'!A45</f>
        <v>#NUM!</v>
      </c>
      <c r="B43" s="1" t="e">
        <f>IF(A43="","",'Série de vazões medidas'!C45*'Dados gerais'!$B$11/'Dados gerais'!$B$10)</f>
        <v>#NUM!</v>
      </c>
      <c r="C43" s="4" t="e">
        <f t="shared" si="2"/>
        <v>#NUM!</v>
      </c>
      <c r="D43" s="4" t="e">
        <f>IF(A43="","",B43*86400*'Série de vazões medidas'!B45/1000000)</f>
        <v>#NUM!</v>
      </c>
      <c r="E43" t="e">
        <f>IF(A43="","",VLOOKUP(C43*1000000,'Dados gerais'!$C$28:$D$2916,2))</f>
        <v>#NUM!</v>
      </c>
      <c r="F43" s="5" t="e">
        <f>IF(A43="","",VLOOKUP(MONTH($A43),'Dados gerais'!$I$5:$J$16,2))</f>
        <v>#NUM!</v>
      </c>
      <c r="G43" s="5" t="e">
        <f t="shared" si="0"/>
        <v>#NUM!</v>
      </c>
      <c r="H43" s="1" t="e">
        <f>IF(A43="","",IF(C43&lt;'Dados gerais'!$B$15/1000000,0,('Dados gerais'!$B$21+'Dados gerais'!$B$19)*86400*'Série de vazões medidas'!B45/1000000))</f>
        <v>#NUM!</v>
      </c>
      <c r="I43" s="5" t="e">
        <f t="shared" si="1"/>
        <v>#NUM!</v>
      </c>
      <c r="J43" s="5" t="e">
        <f>IF(A43="","",MAX(0,I43-'Dados gerais'!$B$14/1000000))</f>
        <v>#NUM!</v>
      </c>
      <c r="K43" s="5" t="e">
        <f t="shared" si="3"/>
        <v>#NUM!</v>
      </c>
    </row>
    <row r="44" spans="1:11" x14ac:dyDescent="0.25">
      <c r="A44" s="2" t="e">
        <f>'Série de vazões medidas'!A46</f>
        <v>#NUM!</v>
      </c>
      <c r="B44" s="1" t="e">
        <f>IF(A44="","",'Série de vazões medidas'!C46*'Dados gerais'!$B$11/'Dados gerais'!$B$10)</f>
        <v>#NUM!</v>
      </c>
      <c r="C44" s="4" t="e">
        <f t="shared" si="2"/>
        <v>#NUM!</v>
      </c>
      <c r="D44" s="4" t="e">
        <f>IF(A44="","",B44*86400*'Série de vazões medidas'!B46/1000000)</f>
        <v>#NUM!</v>
      </c>
      <c r="E44" t="e">
        <f>IF(A44="","",VLOOKUP(C44*1000000,'Dados gerais'!$C$28:$D$2916,2))</f>
        <v>#NUM!</v>
      </c>
      <c r="F44" s="5" t="e">
        <f>IF(A44="","",VLOOKUP(MONTH($A44),'Dados gerais'!$I$5:$J$16,2))</f>
        <v>#NUM!</v>
      </c>
      <c r="G44" s="5" t="e">
        <f t="shared" si="0"/>
        <v>#NUM!</v>
      </c>
      <c r="H44" s="1" t="e">
        <f>IF(A44="","",IF(C44&lt;'Dados gerais'!$B$15/1000000,0,('Dados gerais'!$B$21+'Dados gerais'!$B$19)*86400*'Série de vazões medidas'!B46/1000000))</f>
        <v>#NUM!</v>
      </c>
      <c r="I44" s="5" t="e">
        <f t="shared" si="1"/>
        <v>#NUM!</v>
      </c>
      <c r="J44" s="5" t="e">
        <f>IF(A44="","",MAX(0,I44-'Dados gerais'!$B$14/1000000))</f>
        <v>#NUM!</v>
      </c>
      <c r="K44" s="5" t="e">
        <f t="shared" si="3"/>
        <v>#NUM!</v>
      </c>
    </row>
    <row r="45" spans="1:11" x14ac:dyDescent="0.25">
      <c r="A45" s="2" t="e">
        <f>'Série de vazões medidas'!A47</f>
        <v>#NUM!</v>
      </c>
      <c r="B45" s="1" t="e">
        <f>IF(A45="","",'Série de vazões medidas'!C47*'Dados gerais'!$B$11/'Dados gerais'!$B$10)</f>
        <v>#NUM!</v>
      </c>
      <c r="C45" s="4" t="e">
        <f t="shared" si="2"/>
        <v>#NUM!</v>
      </c>
      <c r="D45" s="4" t="e">
        <f>IF(A45="","",B45*86400*'Série de vazões medidas'!B47/1000000)</f>
        <v>#NUM!</v>
      </c>
      <c r="E45" t="e">
        <f>IF(A45="","",VLOOKUP(C45*1000000,'Dados gerais'!$C$28:$D$2916,2))</f>
        <v>#NUM!</v>
      </c>
      <c r="F45" s="5" t="e">
        <f>IF(A45="","",VLOOKUP(MONTH($A45),'Dados gerais'!$I$5:$J$16,2))</f>
        <v>#NUM!</v>
      </c>
      <c r="G45" s="5" t="e">
        <f t="shared" si="0"/>
        <v>#NUM!</v>
      </c>
      <c r="H45" s="1" t="e">
        <f>IF(A45="","",IF(C45&lt;'Dados gerais'!$B$15/1000000,0,('Dados gerais'!$B$21+'Dados gerais'!$B$19)*86400*'Série de vazões medidas'!B47/1000000))</f>
        <v>#NUM!</v>
      </c>
      <c r="I45" s="5" t="e">
        <f t="shared" si="1"/>
        <v>#NUM!</v>
      </c>
      <c r="J45" s="5" t="e">
        <f>IF(A45="","",MAX(0,I45-'Dados gerais'!$B$14/1000000))</f>
        <v>#NUM!</v>
      </c>
      <c r="K45" s="5" t="e">
        <f t="shared" si="3"/>
        <v>#NUM!</v>
      </c>
    </row>
    <row r="46" spans="1:11" x14ac:dyDescent="0.25">
      <c r="A46" s="2" t="e">
        <f>'Série de vazões medidas'!A48</f>
        <v>#NUM!</v>
      </c>
      <c r="B46" s="1" t="e">
        <f>IF(A46="","",'Série de vazões medidas'!C48*'Dados gerais'!$B$11/'Dados gerais'!$B$10)</f>
        <v>#NUM!</v>
      </c>
      <c r="C46" s="4" t="e">
        <f t="shared" si="2"/>
        <v>#NUM!</v>
      </c>
      <c r="D46" s="4" t="e">
        <f>IF(A46="","",B46*86400*'Série de vazões medidas'!B48/1000000)</f>
        <v>#NUM!</v>
      </c>
      <c r="E46" t="e">
        <f>IF(A46="","",VLOOKUP(C46*1000000,'Dados gerais'!$C$28:$D$2916,2))</f>
        <v>#NUM!</v>
      </c>
      <c r="F46" s="5" t="e">
        <f>IF(A46="","",VLOOKUP(MONTH($A46),'Dados gerais'!$I$5:$J$16,2))</f>
        <v>#NUM!</v>
      </c>
      <c r="G46" s="5" t="e">
        <f t="shared" si="0"/>
        <v>#NUM!</v>
      </c>
      <c r="H46" s="1" t="e">
        <f>IF(A46="","",IF(C46&lt;'Dados gerais'!$B$15/1000000,0,('Dados gerais'!$B$21+'Dados gerais'!$B$19)*86400*'Série de vazões medidas'!B48/1000000))</f>
        <v>#NUM!</v>
      </c>
      <c r="I46" s="5" t="e">
        <f t="shared" si="1"/>
        <v>#NUM!</v>
      </c>
      <c r="J46" s="5" t="e">
        <f>IF(A46="","",MAX(0,I46-'Dados gerais'!$B$14/1000000))</f>
        <v>#NUM!</v>
      </c>
      <c r="K46" s="5" t="e">
        <f t="shared" si="3"/>
        <v>#NUM!</v>
      </c>
    </row>
    <row r="47" spans="1:11" x14ac:dyDescent="0.25">
      <c r="A47" s="2" t="e">
        <f>'Série de vazões medidas'!A49</f>
        <v>#NUM!</v>
      </c>
      <c r="B47" s="1" t="e">
        <f>IF(A47="","",'Série de vazões medidas'!C49*'Dados gerais'!$B$11/'Dados gerais'!$B$10)</f>
        <v>#NUM!</v>
      </c>
      <c r="C47" s="4" t="e">
        <f t="shared" si="2"/>
        <v>#NUM!</v>
      </c>
      <c r="D47" s="4" t="e">
        <f>IF(A47="","",B47*86400*'Série de vazões medidas'!B49/1000000)</f>
        <v>#NUM!</v>
      </c>
      <c r="E47" t="e">
        <f>IF(A47="","",VLOOKUP(C47*1000000,'Dados gerais'!$C$28:$D$2916,2))</f>
        <v>#NUM!</v>
      </c>
      <c r="F47" s="5" t="e">
        <f>IF(A47="","",VLOOKUP(MONTH($A47),'Dados gerais'!$I$5:$J$16,2))</f>
        <v>#NUM!</v>
      </c>
      <c r="G47" s="5" t="e">
        <f t="shared" si="0"/>
        <v>#NUM!</v>
      </c>
      <c r="H47" s="1" t="e">
        <f>IF(A47="","",IF(C47&lt;'Dados gerais'!$B$15/1000000,0,('Dados gerais'!$B$21+'Dados gerais'!$B$19)*86400*'Série de vazões medidas'!B49/1000000))</f>
        <v>#NUM!</v>
      </c>
      <c r="I47" s="5" t="e">
        <f t="shared" si="1"/>
        <v>#NUM!</v>
      </c>
      <c r="J47" s="5" t="e">
        <f>IF(A47="","",MAX(0,I47-'Dados gerais'!$B$14/1000000))</f>
        <v>#NUM!</v>
      </c>
      <c r="K47" s="5" t="e">
        <f t="shared" si="3"/>
        <v>#NUM!</v>
      </c>
    </row>
    <row r="48" spans="1:11" x14ac:dyDescent="0.25">
      <c r="A48" s="2" t="e">
        <f>'Série de vazões medidas'!A50</f>
        <v>#NUM!</v>
      </c>
      <c r="B48" s="1" t="e">
        <f>IF(A48="","",'Série de vazões medidas'!C50*'Dados gerais'!$B$11/'Dados gerais'!$B$10)</f>
        <v>#NUM!</v>
      </c>
      <c r="C48" s="4" t="e">
        <f t="shared" si="2"/>
        <v>#NUM!</v>
      </c>
      <c r="D48" s="4" t="e">
        <f>IF(A48="","",B48*86400*'Série de vazões medidas'!B50/1000000)</f>
        <v>#NUM!</v>
      </c>
      <c r="E48" t="e">
        <f>IF(A48="","",VLOOKUP(C48*1000000,'Dados gerais'!$C$28:$D$2916,2))</f>
        <v>#NUM!</v>
      </c>
      <c r="F48" s="5" t="e">
        <f>IF(A48="","",VLOOKUP(MONTH($A48),'Dados gerais'!$I$5:$J$16,2))</f>
        <v>#NUM!</v>
      </c>
      <c r="G48" s="5" t="e">
        <f t="shared" si="0"/>
        <v>#NUM!</v>
      </c>
      <c r="H48" s="1" t="e">
        <f>IF(A48="","",IF(C48&lt;'Dados gerais'!$B$15/1000000,0,('Dados gerais'!$B$21+'Dados gerais'!$B$19)*86400*'Série de vazões medidas'!B50/1000000))</f>
        <v>#NUM!</v>
      </c>
      <c r="I48" s="5" t="e">
        <f t="shared" si="1"/>
        <v>#NUM!</v>
      </c>
      <c r="J48" s="5" t="e">
        <f>IF(A48="","",MAX(0,I48-'Dados gerais'!$B$14/1000000))</f>
        <v>#NUM!</v>
      </c>
      <c r="K48" s="5" t="e">
        <f t="shared" si="3"/>
        <v>#NUM!</v>
      </c>
    </row>
    <row r="49" spans="1:11" x14ac:dyDescent="0.25">
      <c r="A49" s="2" t="e">
        <f>'Série de vazões medidas'!A51</f>
        <v>#NUM!</v>
      </c>
      <c r="B49" s="1" t="e">
        <f>IF(A49="","",'Série de vazões medidas'!C51*'Dados gerais'!$B$11/'Dados gerais'!$B$10)</f>
        <v>#NUM!</v>
      </c>
      <c r="C49" s="4" t="e">
        <f t="shared" si="2"/>
        <v>#NUM!</v>
      </c>
      <c r="D49" s="4" t="e">
        <f>IF(A49="","",B49*86400*'Série de vazões medidas'!B51/1000000)</f>
        <v>#NUM!</v>
      </c>
      <c r="E49" t="e">
        <f>IF(A49="","",VLOOKUP(C49*1000000,'Dados gerais'!$C$28:$D$2916,2))</f>
        <v>#NUM!</v>
      </c>
      <c r="F49" s="5" t="e">
        <f>IF(A49="","",VLOOKUP(MONTH($A49),'Dados gerais'!$I$5:$J$16,2))</f>
        <v>#NUM!</v>
      </c>
      <c r="G49" s="5" t="e">
        <f t="shared" si="0"/>
        <v>#NUM!</v>
      </c>
      <c r="H49" s="1" t="e">
        <f>IF(A49="","",IF(C49&lt;'Dados gerais'!$B$15/1000000,0,('Dados gerais'!$B$21+'Dados gerais'!$B$19)*86400*'Série de vazões medidas'!B51/1000000))</f>
        <v>#NUM!</v>
      </c>
      <c r="I49" s="5" t="e">
        <f t="shared" si="1"/>
        <v>#NUM!</v>
      </c>
      <c r="J49" s="5" t="e">
        <f>IF(A49="","",MAX(0,I49-'Dados gerais'!$B$14/1000000))</f>
        <v>#NUM!</v>
      </c>
      <c r="K49" s="5" t="e">
        <f t="shared" si="3"/>
        <v>#NUM!</v>
      </c>
    </row>
    <row r="50" spans="1:11" x14ac:dyDescent="0.25">
      <c r="A50" s="2" t="e">
        <f>'Série de vazões medidas'!A52</f>
        <v>#NUM!</v>
      </c>
      <c r="B50" s="1" t="e">
        <f>IF(A50="","",'Série de vazões medidas'!C52*'Dados gerais'!$B$11/'Dados gerais'!$B$10)</f>
        <v>#NUM!</v>
      </c>
      <c r="C50" s="4" t="e">
        <f t="shared" si="2"/>
        <v>#NUM!</v>
      </c>
      <c r="D50" s="4" t="e">
        <f>IF(A50="","",B50*86400*'Série de vazões medidas'!B52/1000000)</f>
        <v>#NUM!</v>
      </c>
      <c r="E50" t="e">
        <f>IF(A50="","",VLOOKUP(C50*1000000,'Dados gerais'!$C$28:$D$2916,2))</f>
        <v>#NUM!</v>
      </c>
      <c r="F50" s="5" t="e">
        <f>IF(A50="","",VLOOKUP(MONTH($A50),'Dados gerais'!$I$5:$J$16,2))</f>
        <v>#NUM!</v>
      </c>
      <c r="G50" s="5" t="e">
        <f t="shared" si="0"/>
        <v>#NUM!</v>
      </c>
      <c r="H50" s="1" t="e">
        <f>IF(A50="","",IF(C50&lt;'Dados gerais'!$B$15/1000000,0,('Dados gerais'!$B$21+'Dados gerais'!$B$19)*86400*'Série de vazões medidas'!B52/1000000))</f>
        <v>#NUM!</v>
      </c>
      <c r="I50" s="5" t="e">
        <f t="shared" si="1"/>
        <v>#NUM!</v>
      </c>
      <c r="J50" s="5" t="e">
        <f>IF(A50="","",MAX(0,I50-'Dados gerais'!$B$14/1000000))</f>
        <v>#NUM!</v>
      </c>
      <c r="K50" s="5" t="e">
        <f t="shared" si="3"/>
        <v>#NUM!</v>
      </c>
    </row>
    <row r="51" spans="1:11" x14ac:dyDescent="0.25">
      <c r="A51" s="2" t="e">
        <f>'Série de vazões medidas'!A53</f>
        <v>#NUM!</v>
      </c>
      <c r="B51" s="1" t="e">
        <f>IF(A51="","",'Série de vazões medidas'!C53*'Dados gerais'!$B$11/'Dados gerais'!$B$10)</f>
        <v>#NUM!</v>
      </c>
      <c r="C51" s="4" t="e">
        <f t="shared" si="2"/>
        <v>#NUM!</v>
      </c>
      <c r="D51" s="4" t="e">
        <f>IF(A51="","",B51*86400*'Série de vazões medidas'!B53/1000000)</f>
        <v>#NUM!</v>
      </c>
      <c r="E51" t="e">
        <f>IF(A51="","",VLOOKUP(C51*1000000,'Dados gerais'!$C$28:$D$2916,2))</f>
        <v>#NUM!</v>
      </c>
      <c r="F51" s="5" t="e">
        <f>IF(A51="","",VLOOKUP(MONTH($A51),'Dados gerais'!$I$5:$J$16,2))</f>
        <v>#NUM!</v>
      </c>
      <c r="G51" s="5" t="e">
        <f t="shared" si="0"/>
        <v>#NUM!</v>
      </c>
      <c r="H51" s="1" t="e">
        <f>IF(A51="","",IF(C51&lt;'Dados gerais'!$B$15/1000000,0,('Dados gerais'!$B$21+'Dados gerais'!$B$19)*86400*'Série de vazões medidas'!B53/1000000))</f>
        <v>#NUM!</v>
      </c>
      <c r="I51" s="5" t="e">
        <f t="shared" si="1"/>
        <v>#NUM!</v>
      </c>
      <c r="J51" s="5" t="e">
        <f>IF(A51="","",MAX(0,I51-'Dados gerais'!$B$14/1000000))</f>
        <v>#NUM!</v>
      </c>
      <c r="K51" s="5" t="e">
        <f t="shared" si="3"/>
        <v>#NUM!</v>
      </c>
    </row>
    <row r="52" spans="1:11" x14ac:dyDescent="0.25">
      <c r="A52" s="2" t="e">
        <f>'Série de vazões medidas'!A54</f>
        <v>#NUM!</v>
      </c>
      <c r="B52" s="1" t="e">
        <f>IF(A52="","",'Série de vazões medidas'!C54*'Dados gerais'!$B$11/'Dados gerais'!$B$10)</f>
        <v>#NUM!</v>
      </c>
      <c r="C52" s="4" t="e">
        <f t="shared" si="2"/>
        <v>#NUM!</v>
      </c>
      <c r="D52" s="4" t="e">
        <f>IF(A52="","",B52*86400*'Série de vazões medidas'!B54/1000000)</f>
        <v>#NUM!</v>
      </c>
      <c r="E52" t="e">
        <f>IF(A52="","",VLOOKUP(C52*1000000,'Dados gerais'!$C$28:$D$2916,2))</f>
        <v>#NUM!</v>
      </c>
      <c r="F52" s="5" t="e">
        <f>IF(A52="","",VLOOKUP(MONTH($A52),'Dados gerais'!$I$5:$J$16,2))</f>
        <v>#NUM!</v>
      </c>
      <c r="G52" s="5" t="e">
        <f t="shared" si="0"/>
        <v>#NUM!</v>
      </c>
      <c r="H52" s="1" t="e">
        <f>IF(A52="","",IF(C52&lt;'Dados gerais'!$B$15/1000000,0,('Dados gerais'!$B$21+'Dados gerais'!$B$19)*86400*'Série de vazões medidas'!B54/1000000))</f>
        <v>#NUM!</v>
      </c>
      <c r="I52" s="5" t="e">
        <f t="shared" si="1"/>
        <v>#NUM!</v>
      </c>
      <c r="J52" s="5" t="e">
        <f>IF(A52="","",MAX(0,I52-'Dados gerais'!$B$14/1000000))</f>
        <v>#NUM!</v>
      </c>
      <c r="K52" s="5" t="e">
        <f t="shared" si="3"/>
        <v>#NUM!</v>
      </c>
    </row>
    <row r="53" spans="1:11" x14ac:dyDescent="0.25">
      <c r="A53" s="2" t="e">
        <f>'Série de vazões medidas'!A55</f>
        <v>#NUM!</v>
      </c>
      <c r="B53" s="1" t="e">
        <f>IF(A53="","",'Série de vazões medidas'!C55*'Dados gerais'!$B$11/'Dados gerais'!$B$10)</f>
        <v>#NUM!</v>
      </c>
      <c r="C53" s="4" t="e">
        <f t="shared" si="2"/>
        <v>#NUM!</v>
      </c>
      <c r="D53" s="4" t="e">
        <f>IF(A53="","",B53*86400*'Série de vazões medidas'!B55/1000000)</f>
        <v>#NUM!</v>
      </c>
      <c r="E53" t="e">
        <f>IF(A53="","",VLOOKUP(C53*1000000,'Dados gerais'!$C$28:$D$2916,2))</f>
        <v>#NUM!</v>
      </c>
      <c r="F53" s="5" t="e">
        <f>IF(A53="","",VLOOKUP(MONTH($A53),'Dados gerais'!$I$5:$J$16,2))</f>
        <v>#NUM!</v>
      </c>
      <c r="G53" s="5" t="e">
        <f t="shared" si="0"/>
        <v>#NUM!</v>
      </c>
      <c r="H53" s="1" t="e">
        <f>IF(A53="","",IF(C53&lt;'Dados gerais'!$B$15/1000000,0,('Dados gerais'!$B$21+'Dados gerais'!$B$19)*86400*'Série de vazões medidas'!B55/1000000))</f>
        <v>#NUM!</v>
      </c>
      <c r="I53" s="5" t="e">
        <f t="shared" si="1"/>
        <v>#NUM!</v>
      </c>
      <c r="J53" s="5" t="e">
        <f>IF(A53="","",MAX(0,I53-'Dados gerais'!$B$14/1000000))</f>
        <v>#NUM!</v>
      </c>
      <c r="K53" s="5" t="e">
        <f t="shared" si="3"/>
        <v>#NUM!</v>
      </c>
    </row>
    <row r="54" spans="1:11" x14ac:dyDescent="0.25">
      <c r="A54" s="2" t="e">
        <f>'Série de vazões medidas'!A56</f>
        <v>#NUM!</v>
      </c>
      <c r="B54" s="1" t="e">
        <f>IF(A54="","",'Série de vazões medidas'!C56*'Dados gerais'!$B$11/'Dados gerais'!$B$10)</f>
        <v>#NUM!</v>
      </c>
      <c r="C54" s="4" t="e">
        <f t="shared" si="2"/>
        <v>#NUM!</v>
      </c>
      <c r="D54" s="4" t="e">
        <f>IF(A54="","",B54*86400*'Série de vazões medidas'!B56/1000000)</f>
        <v>#NUM!</v>
      </c>
      <c r="E54" t="e">
        <f>IF(A54="","",VLOOKUP(C54*1000000,'Dados gerais'!$C$28:$D$2916,2))</f>
        <v>#NUM!</v>
      </c>
      <c r="F54" s="5" t="e">
        <f>IF(A54="","",VLOOKUP(MONTH($A54),'Dados gerais'!$I$5:$J$16,2))</f>
        <v>#NUM!</v>
      </c>
      <c r="G54" s="5" t="e">
        <f t="shared" si="0"/>
        <v>#NUM!</v>
      </c>
      <c r="H54" s="1" t="e">
        <f>IF(A54="","",IF(C54&lt;'Dados gerais'!$B$15/1000000,0,('Dados gerais'!$B$21+'Dados gerais'!$B$19)*86400*'Série de vazões medidas'!B56/1000000))</f>
        <v>#NUM!</v>
      </c>
      <c r="I54" s="5" t="e">
        <f t="shared" si="1"/>
        <v>#NUM!</v>
      </c>
      <c r="J54" s="5" t="e">
        <f>IF(A54="","",MAX(0,I54-'Dados gerais'!$B$14/1000000))</f>
        <v>#NUM!</v>
      </c>
      <c r="K54" s="5" t="e">
        <f t="shared" si="3"/>
        <v>#NUM!</v>
      </c>
    </row>
    <row r="55" spans="1:11" x14ac:dyDescent="0.25">
      <c r="A55" s="2" t="e">
        <f>'Série de vazões medidas'!A57</f>
        <v>#NUM!</v>
      </c>
      <c r="B55" s="1" t="e">
        <f>IF(A55="","",'Série de vazões medidas'!C57*'Dados gerais'!$B$11/'Dados gerais'!$B$10)</f>
        <v>#NUM!</v>
      </c>
      <c r="C55" s="4" t="e">
        <f t="shared" si="2"/>
        <v>#NUM!</v>
      </c>
      <c r="D55" s="4" t="e">
        <f>IF(A55="","",B55*86400*'Série de vazões medidas'!B57/1000000)</f>
        <v>#NUM!</v>
      </c>
      <c r="E55" t="e">
        <f>IF(A55="","",VLOOKUP(C55*1000000,'Dados gerais'!$C$28:$D$2916,2))</f>
        <v>#NUM!</v>
      </c>
      <c r="F55" s="5" t="e">
        <f>IF(A55="","",VLOOKUP(MONTH($A55),'Dados gerais'!$I$5:$J$16,2))</f>
        <v>#NUM!</v>
      </c>
      <c r="G55" s="5" t="e">
        <f t="shared" si="0"/>
        <v>#NUM!</v>
      </c>
      <c r="H55" s="1" t="e">
        <f>IF(A55="","",IF(C55&lt;'Dados gerais'!$B$15/1000000,0,('Dados gerais'!$B$21+'Dados gerais'!$B$19)*86400*'Série de vazões medidas'!B57/1000000))</f>
        <v>#NUM!</v>
      </c>
      <c r="I55" s="5" t="e">
        <f t="shared" si="1"/>
        <v>#NUM!</v>
      </c>
      <c r="J55" s="5" t="e">
        <f>IF(A55="","",MAX(0,I55-'Dados gerais'!$B$14/1000000))</f>
        <v>#NUM!</v>
      </c>
      <c r="K55" s="5" t="e">
        <f t="shared" si="3"/>
        <v>#NUM!</v>
      </c>
    </row>
    <row r="56" spans="1:11" x14ac:dyDescent="0.25">
      <c r="A56" s="2" t="e">
        <f>'Série de vazões medidas'!A58</f>
        <v>#NUM!</v>
      </c>
      <c r="B56" s="1" t="e">
        <f>IF(A56="","",'Série de vazões medidas'!C58*'Dados gerais'!$B$11/'Dados gerais'!$B$10)</f>
        <v>#NUM!</v>
      </c>
      <c r="C56" s="4" t="e">
        <f t="shared" si="2"/>
        <v>#NUM!</v>
      </c>
      <c r="D56" s="4" t="e">
        <f>IF(A56="","",B56*86400*'Série de vazões medidas'!B58/1000000)</f>
        <v>#NUM!</v>
      </c>
      <c r="E56" t="e">
        <f>IF(A56="","",VLOOKUP(C56*1000000,'Dados gerais'!$C$28:$D$2916,2))</f>
        <v>#NUM!</v>
      </c>
      <c r="F56" s="5" t="e">
        <f>IF(A56="","",VLOOKUP(MONTH($A56),'Dados gerais'!$I$5:$J$16,2))</f>
        <v>#NUM!</v>
      </c>
      <c r="G56" s="5" t="e">
        <f t="shared" si="0"/>
        <v>#NUM!</v>
      </c>
      <c r="H56" s="1" t="e">
        <f>IF(A56="","",IF(C56&lt;'Dados gerais'!$B$15/1000000,0,('Dados gerais'!$B$21+'Dados gerais'!$B$19)*86400*'Série de vazões medidas'!B58/1000000))</f>
        <v>#NUM!</v>
      </c>
      <c r="I56" s="5" t="e">
        <f t="shared" si="1"/>
        <v>#NUM!</v>
      </c>
      <c r="J56" s="5" t="e">
        <f>IF(A56="","",MAX(0,I56-'Dados gerais'!$B$14/1000000))</f>
        <v>#NUM!</v>
      </c>
      <c r="K56" s="5" t="e">
        <f t="shared" si="3"/>
        <v>#NUM!</v>
      </c>
    </row>
    <row r="57" spans="1:11" x14ac:dyDescent="0.25">
      <c r="A57" s="2" t="e">
        <f>'Série de vazões medidas'!A59</f>
        <v>#NUM!</v>
      </c>
      <c r="B57" s="1" t="e">
        <f>IF(A57="","",'Série de vazões medidas'!C59*'Dados gerais'!$B$11/'Dados gerais'!$B$10)</f>
        <v>#NUM!</v>
      </c>
      <c r="C57" s="4" t="e">
        <f t="shared" si="2"/>
        <v>#NUM!</v>
      </c>
      <c r="D57" s="4" t="e">
        <f>IF(A57="","",B57*86400*'Série de vazões medidas'!B59/1000000)</f>
        <v>#NUM!</v>
      </c>
      <c r="E57" t="e">
        <f>IF(A57="","",VLOOKUP(C57*1000000,'Dados gerais'!$C$28:$D$2916,2))</f>
        <v>#NUM!</v>
      </c>
      <c r="F57" s="5" t="e">
        <f>IF(A57="","",VLOOKUP(MONTH($A57),'Dados gerais'!$I$5:$J$16,2))</f>
        <v>#NUM!</v>
      </c>
      <c r="G57" s="5" t="e">
        <f t="shared" si="0"/>
        <v>#NUM!</v>
      </c>
      <c r="H57" s="1" t="e">
        <f>IF(A57="","",IF(C57&lt;'Dados gerais'!$B$15/1000000,0,('Dados gerais'!$B$21+'Dados gerais'!$B$19)*86400*'Série de vazões medidas'!B59/1000000))</f>
        <v>#NUM!</v>
      </c>
      <c r="I57" s="5" t="e">
        <f t="shared" si="1"/>
        <v>#NUM!</v>
      </c>
      <c r="J57" s="5" t="e">
        <f>IF(A57="","",MAX(0,I57-'Dados gerais'!$B$14/1000000))</f>
        <v>#NUM!</v>
      </c>
      <c r="K57" s="5" t="e">
        <f t="shared" si="3"/>
        <v>#NUM!</v>
      </c>
    </row>
    <row r="58" spans="1:11" x14ac:dyDescent="0.25">
      <c r="A58" s="2" t="e">
        <f>'Série de vazões medidas'!A60</f>
        <v>#NUM!</v>
      </c>
      <c r="B58" s="1" t="e">
        <f>IF(A58="","",'Série de vazões medidas'!C60*'Dados gerais'!$B$11/'Dados gerais'!$B$10)</f>
        <v>#NUM!</v>
      </c>
      <c r="C58" s="4" t="e">
        <f t="shared" si="2"/>
        <v>#NUM!</v>
      </c>
      <c r="D58" s="4" t="e">
        <f>IF(A58="","",B58*86400*'Série de vazões medidas'!B60/1000000)</f>
        <v>#NUM!</v>
      </c>
      <c r="E58" t="e">
        <f>IF(A58="","",VLOOKUP(C58*1000000,'Dados gerais'!$C$28:$D$2916,2))</f>
        <v>#NUM!</v>
      </c>
      <c r="F58" s="5" t="e">
        <f>IF(A58="","",VLOOKUP(MONTH($A58),'Dados gerais'!$I$5:$J$16,2))</f>
        <v>#NUM!</v>
      </c>
      <c r="G58" s="5" t="e">
        <f t="shared" si="0"/>
        <v>#NUM!</v>
      </c>
      <c r="H58" s="1" t="e">
        <f>IF(A58="","",IF(C58&lt;'Dados gerais'!$B$15/1000000,0,('Dados gerais'!$B$21+'Dados gerais'!$B$19)*86400*'Série de vazões medidas'!B60/1000000))</f>
        <v>#NUM!</v>
      </c>
      <c r="I58" s="5" t="e">
        <f t="shared" si="1"/>
        <v>#NUM!</v>
      </c>
      <c r="J58" s="5" t="e">
        <f>IF(A58="","",MAX(0,I58-'Dados gerais'!$B$14/1000000))</f>
        <v>#NUM!</v>
      </c>
      <c r="K58" s="5" t="e">
        <f t="shared" si="3"/>
        <v>#NUM!</v>
      </c>
    </row>
    <row r="59" spans="1:11" x14ac:dyDescent="0.25">
      <c r="A59" s="2" t="e">
        <f>'Série de vazões medidas'!A61</f>
        <v>#NUM!</v>
      </c>
      <c r="B59" s="1" t="e">
        <f>IF(A59="","",'Série de vazões medidas'!C61*'Dados gerais'!$B$11/'Dados gerais'!$B$10)</f>
        <v>#NUM!</v>
      </c>
      <c r="C59" s="4" t="e">
        <f t="shared" si="2"/>
        <v>#NUM!</v>
      </c>
      <c r="D59" s="4" t="e">
        <f>IF(A59="","",B59*86400*'Série de vazões medidas'!B61/1000000)</f>
        <v>#NUM!</v>
      </c>
      <c r="E59" t="e">
        <f>IF(A59="","",VLOOKUP(C59*1000000,'Dados gerais'!$C$28:$D$2916,2))</f>
        <v>#NUM!</v>
      </c>
      <c r="F59" s="5" t="e">
        <f>IF(A59="","",VLOOKUP(MONTH($A59),'Dados gerais'!$I$5:$J$16,2))</f>
        <v>#NUM!</v>
      </c>
      <c r="G59" s="5" t="e">
        <f t="shared" si="0"/>
        <v>#NUM!</v>
      </c>
      <c r="H59" s="1" t="e">
        <f>IF(A59="","",IF(C59&lt;'Dados gerais'!$B$15/1000000,0,('Dados gerais'!$B$21+'Dados gerais'!$B$19)*86400*'Série de vazões medidas'!B61/1000000))</f>
        <v>#NUM!</v>
      </c>
      <c r="I59" s="5" t="e">
        <f t="shared" si="1"/>
        <v>#NUM!</v>
      </c>
      <c r="J59" s="5" t="e">
        <f>IF(A59="","",MAX(0,I59-'Dados gerais'!$B$14/1000000))</f>
        <v>#NUM!</v>
      </c>
      <c r="K59" s="5" t="e">
        <f t="shared" si="3"/>
        <v>#NUM!</v>
      </c>
    </row>
    <row r="60" spans="1:11" x14ac:dyDescent="0.25">
      <c r="A60" s="2" t="e">
        <f>'Série de vazões medidas'!A62</f>
        <v>#NUM!</v>
      </c>
      <c r="B60" s="1" t="e">
        <f>IF(A60="","",'Série de vazões medidas'!C62*'Dados gerais'!$B$11/'Dados gerais'!$B$10)</f>
        <v>#NUM!</v>
      </c>
      <c r="C60" s="4" t="e">
        <f t="shared" si="2"/>
        <v>#NUM!</v>
      </c>
      <c r="D60" s="4" t="e">
        <f>IF(A60="","",B60*86400*'Série de vazões medidas'!B62/1000000)</f>
        <v>#NUM!</v>
      </c>
      <c r="E60" t="e">
        <f>IF(A60="","",VLOOKUP(C60*1000000,'Dados gerais'!$C$28:$D$2916,2))</f>
        <v>#NUM!</v>
      </c>
      <c r="F60" s="5" t="e">
        <f>IF(A60="","",VLOOKUP(MONTH($A60),'Dados gerais'!$I$5:$J$16,2))</f>
        <v>#NUM!</v>
      </c>
      <c r="G60" s="5" t="e">
        <f t="shared" si="0"/>
        <v>#NUM!</v>
      </c>
      <c r="H60" s="1" t="e">
        <f>IF(A60="","",IF(C60&lt;'Dados gerais'!$B$15/1000000,0,('Dados gerais'!$B$21+'Dados gerais'!$B$19)*86400*'Série de vazões medidas'!B62/1000000))</f>
        <v>#NUM!</v>
      </c>
      <c r="I60" s="5" t="e">
        <f t="shared" si="1"/>
        <v>#NUM!</v>
      </c>
      <c r="J60" s="5" t="e">
        <f>IF(A60="","",MAX(0,I60-'Dados gerais'!$B$14/1000000))</f>
        <v>#NUM!</v>
      </c>
      <c r="K60" s="5" t="e">
        <f t="shared" si="3"/>
        <v>#NUM!</v>
      </c>
    </row>
    <row r="61" spans="1:11" x14ac:dyDescent="0.25">
      <c r="A61" s="2" t="e">
        <f>'Série de vazões medidas'!A63</f>
        <v>#NUM!</v>
      </c>
      <c r="B61" s="1" t="e">
        <f>IF(A61="","",'Série de vazões medidas'!C63*'Dados gerais'!$B$11/'Dados gerais'!$B$10)</f>
        <v>#NUM!</v>
      </c>
      <c r="C61" s="4" t="e">
        <f t="shared" si="2"/>
        <v>#NUM!</v>
      </c>
      <c r="D61" s="4" t="e">
        <f>IF(A61="","",B61*86400*'Série de vazões medidas'!B63/1000000)</f>
        <v>#NUM!</v>
      </c>
      <c r="E61" t="e">
        <f>IF(A61="","",VLOOKUP(C61*1000000,'Dados gerais'!$C$28:$D$2916,2))</f>
        <v>#NUM!</v>
      </c>
      <c r="F61" s="5" t="e">
        <f>IF(A61="","",VLOOKUP(MONTH($A61),'Dados gerais'!$I$5:$J$16,2))</f>
        <v>#NUM!</v>
      </c>
      <c r="G61" s="5" t="e">
        <f t="shared" si="0"/>
        <v>#NUM!</v>
      </c>
      <c r="H61" s="1" t="e">
        <f>IF(A61="","",IF(C61&lt;'Dados gerais'!$B$15/1000000,0,('Dados gerais'!$B$21+'Dados gerais'!$B$19)*86400*'Série de vazões medidas'!B63/1000000))</f>
        <v>#NUM!</v>
      </c>
      <c r="I61" s="5" t="e">
        <f t="shared" si="1"/>
        <v>#NUM!</v>
      </c>
      <c r="J61" s="5" t="e">
        <f>IF(A61="","",MAX(0,I61-'Dados gerais'!$B$14/1000000))</f>
        <v>#NUM!</v>
      </c>
      <c r="K61" s="5" t="e">
        <f t="shared" si="3"/>
        <v>#NUM!</v>
      </c>
    </row>
    <row r="62" spans="1:11" x14ac:dyDescent="0.25">
      <c r="A62" s="2" t="e">
        <f>'Série de vazões medidas'!A64</f>
        <v>#NUM!</v>
      </c>
      <c r="B62" s="1" t="e">
        <f>IF(A62="","",'Série de vazões medidas'!C64*'Dados gerais'!$B$11/'Dados gerais'!$B$10)</f>
        <v>#NUM!</v>
      </c>
      <c r="C62" s="4" t="e">
        <f t="shared" si="2"/>
        <v>#NUM!</v>
      </c>
      <c r="D62" s="4" t="e">
        <f>IF(A62="","",B62*86400*'Série de vazões medidas'!B64/1000000)</f>
        <v>#NUM!</v>
      </c>
      <c r="E62" t="e">
        <f>IF(A62="","",VLOOKUP(C62*1000000,'Dados gerais'!$C$28:$D$2916,2))</f>
        <v>#NUM!</v>
      </c>
      <c r="F62" s="5" t="e">
        <f>IF(A62="","",VLOOKUP(MONTH($A62),'Dados gerais'!$I$5:$J$16,2))</f>
        <v>#NUM!</v>
      </c>
      <c r="G62" s="5" t="e">
        <f t="shared" si="0"/>
        <v>#NUM!</v>
      </c>
      <c r="H62" s="1" t="e">
        <f>IF(A62="","",IF(C62&lt;'Dados gerais'!$B$15/1000000,0,('Dados gerais'!$B$21+'Dados gerais'!$B$19)*86400*'Série de vazões medidas'!B64/1000000))</f>
        <v>#NUM!</v>
      </c>
      <c r="I62" s="5" t="e">
        <f t="shared" si="1"/>
        <v>#NUM!</v>
      </c>
      <c r="J62" s="5" t="e">
        <f>IF(A62="","",MAX(0,I62-'Dados gerais'!$B$14/1000000))</f>
        <v>#NUM!</v>
      </c>
      <c r="K62" s="5" t="e">
        <f t="shared" si="3"/>
        <v>#NUM!</v>
      </c>
    </row>
    <row r="63" spans="1:11" x14ac:dyDescent="0.25">
      <c r="A63" s="2" t="e">
        <f>'Série de vazões medidas'!A65</f>
        <v>#NUM!</v>
      </c>
      <c r="B63" s="1" t="e">
        <f>IF(A63="","",'Série de vazões medidas'!C65*'Dados gerais'!$B$11/'Dados gerais'!$B$10)</f>
        <v>#NUM!</v>
      </c>
      <c r="C63" s="4" t="e">
        <f t="shared" si="2"/>
        <v>#NUM!</v>
      </c>
      <c r="D63" s="4" t="e">
        <f>IF(A63="","",B63*86400*'Série de vazões medidas'!B65/1000000)</f>
        <v>#NUM!</v>
      </c>
      <c r="E63" t="e">
        <f>IF(A63="","",VLOOKUP(C63*1000000,'Dados gerais'!$C$28:$D$2916,2))</f>
        <v>#NUM!</v>
      </c>
      <c r="F63" s="5" t="e">
        <f>IF(A63="","",VLOOKUP(MONTH($A63),'Dados gerais'!$I$5:$J$16,2))</f>
        <v>#NUM!</v>
      </c>
      <c r="G63" s="5" t="e">
        <f t="shared" si="0"/>
        <v>#NUM!</v>
      </c>
      <c r="H63" s="1" t="e">
        <f>IF(A63="","",IF(C63&lt;'Dados gerais'!$B$15/1000000,0,('Dados gerais'!$B$21+'Dados gerais'!$B$19)*86400*'Série de vazões medidas'!B65/1000000))</f>
        <v>#NUM!</v>
      </c>
      <c r="I63" s="5" t="e">
        <f t="shared" si="1"/>
        <v>#NUM!</v>
      </c>
      <c r="J63" s="5" t="e">
        <f>IF(A63="","",MAX(0,I63-'Dados gerais'!$B$14/1000000))</f>
        <v>#NUM!</v>
      </c>
      <c r="K63" s="5" t="e">
        <f t="shared" si="3"/>
        <v>#NUM!</v>
      </c>
    </row>
    <row r="64" spans="1:11" x14ac:dyDescent="0.25">
      <c r="A64" s="2" t="e">
        <f>'Série de vazões medidas'!A66</f>
        <v>#NUM!</v>
      </c>
      <c r="B64" s="1" t="e">
        <f>IF(A64="","",'Série de vazões medidas'!C66*'Dados gerais'!$B$11/'Dados gerais'!$B$10)</f>
        <v>#NUM!</v>
      </c>
      <c r="C64" s="4" t="e">
        <f t="shared" si="2"/>
        <v>#NUM!</v>
      </c>
      <c r="D64" s="4" t="e">
        <f>IF(A64="","",B64*86400*'Série de vazões medidas'!B66/1000000)</f>
        <v>#NUM!</v>
      </c>
      <c r="E64" t="e">
        <f>IF(A64="","",VLOOKUP(C64*1000000,'Dados gerais'!$C$28:$D$2916,2))</f>
        <v>#NUM!</v>
      </c>
      <c r="F64" s="5" t="e">
        <f>IF(A64="","",VLOOKUP(MONTH($A64),'Dados gerais'!$I$5:$J$16,2))</f>
        <v>#NUM!</v>
      </c>
      <c r="G64" s="5" t="e">
        <f t="shared" si="0"/>
        <v>#NUM!</v>
      </c>
      <c r="H64" s="1" t="e">
        <f>IF(A64="","",IF(C64&lt;'Dados gerais'!$B$15/1000000,0,('Dados gerais'!$B$21+'Dados gerais'!$B$19)*86400*'Série de vazões medidas'!B66/1000000))</f>
        <v>#NUM!</v>
      </c>
      <c r="I64" s="5" t="e">
        <f t="shared" si="1"/>
        <v>#NUM!</v>
      </c>
      <c r="J64" s="5" t="e">
        <f>IF(A64="","",MAX(0,I64-'Dados gerais'!$B$14/1000000))</f>
        <v>#NUM!</v>
      </c>
      <c r="K64" s="5" t="e">
        <f t="shared" si="3"/>
        <v>#NUM!</v>
      </c>
    </row>
    <row r="65" spans="1:11" x14ac:dyDescent="0.25">
      <c r="A65" s="2" t="e">
        <f>'Série de vazões medidas'!A67</f>
        <v>#NUM!</v>
      </c>
      <c r="B65" s="1" t="e">
        <f>IF(A65="","",'Série de vazões medidas'!C67*'Dados gerais'!$B$11/'Dados gerais'!$B$10)</f>
        <v>#NUM!</v>
      </c>
      <c r="C65" s="4" t="e">
        <f t="shared" si="2"/>
        <v>#NUM!</v>
      </c>
      <c r="D65" s="4" t="e">
        <f>IF(A65="","",B65*86400*'Série de vazões medidas'!B67/1000000)</f>
        <v>#NUM!</v>
      </c>
      <c r="E65" t="e">
        <f>IF(A65="","",VLOOKUP(C65*1000000,'Dados gerais'!$C$28:$D$2916,2))</f>
        <v>#NUM!</v>
      </c>
      <c r="F65" s="5" t="e">
        <f>IF(A65="","",VLOOKUP(MONTH($A65),'Dados gerais'!$I$5:$J$16,2))</f>
        <v>#NUM!</v>
      </c>
      <c r="G65" s="5" t="e">
        <f t="shared" si="0"/>
        <v>#NUM!</v>
      </c>
      <c r="H65" s="1" t="e">
        <f>IF(A65="","",IF(C65&lt;'Dados gerais'!$B$15/1000000,0,('Dados gerais'!$B$21+'Dados gerais'!$B$19)*86400*'Série de vazões medidas'!B67/1000000))</f>
        <v>#NUM!</v>
      </c>
      <c r="I65" s="5" t="e">
        <f t="shared" si="1"/>
        <v>#NUM!</v>
      </c>
      <c r="J65" s="5" t="e">
        <f>IF(A65="","",MAX(0,I65-'Dados gerais'!$B$14/1000000))</f>
        <v>#NUM!</v>
      </c>
      <c r="K65" s="5" t="e">
        <f t="shared" si="3"/>
        <v>#NUM!</v>
      </c>
    </row>
    <row r="66" spans="1:11" x14ac:dyDescent="0.25">
      <c r="A66" s="2" t="e">
        <f>'Série de vazões medidas'!A68</f>
        <v>#NUM!</v>
      </c>
      <c r="B66" s="1" t="e">
        <f>IF(A66="","",'Série de vazões medidas'!C68*'Dados gerais'!$B$11/'Dados gerais'!$B$10)</f>
        <v>#NUM!</v>
      </c>
      <c r="C66" s="4" t="e">
        <f t="shared" si="2"/>
        <v>#NUM!</v>
      </c>
      <c r="D66" s="4" t="e">
        <f>IF(A66="","",B66*86400*'Série de vazões medidas'!B68/1000000)</f>
        <v>#NUM!</v>
      </c>
      <c r="E66" t="e">
        <f>IF(A66="","",VLOOKUP(C66*1000000,'Dados gerais'!$C$28:$D$2916,2))</f>
        <v>#NUM!</v>
      </c>
      <c r="F66" s="5" t="e">
        <f>IF(A66="","",VLOOKUP(MONTH($A66),'Dados gerais'!$I$5:$J$16,2))</f>
        <v>#NUM!</v>
      </c>
      <c r="G66" s="5" t="e">
        <f t="shared" si="0"/>
        <v>#NUM!</v>
      </c>
      <c r="H66" s="1" t="e">
        <f>IF(A66="","",IF(C66&lt;'Dados gerais'!$B$15/1000000,0,('Dados gerais'!$B$21+'Dados gerais'!$B$19)*86400*'Série de vazões medidas'!B68/1000000))</f>
        <v>#NUM!</v>
      </c>
      <c r="I66" s="5" t="e">
        <f t="shared" si="1"/>
        <v>#NUM!</v>
      </c>
      <c r="J66" s="5" t="e">
        <f>IF(A66="","",MAX(0,I66-'Dados gerais'!$B$14/1000000))</f>
        <v>#NUM!</v>
      </c>
      <c r="K66" s="5" t="e">
        <f t="shared" si="3"/>
        <v>#NUM!</v>
      </c>
    </row>
    <row r="67" spans="1:11" x14ac:dyDescent="0.25">
      <c r="A67" s="2" t="e">
        <f>'Série de vazões medidas'!A69</f>
        <v>#NUM!</v>
      </c>
      <c r="B67" s="1" t="e">
        <f>IF(A67="","",'Série de vazões medidas'!C69*'Dados gerais'!$B$11/'Dados gerais'!$B$10)</f>
        <v>#NUM!</v>
      </c>
      <c r="C67" s="4" t="e">
        <f t="shared" si="2"/>
        <v>#NUM!</v>
      </c>
      <c r="D67" s="4" t="e">
        <f>IF(A67="","",B67*86400*'Série de vazões medidas'!B69/1000000)</f>
        <v>#NUM!</v>
      </c>
      <c r="E67" t="e">
        <f>IF(A67="","",VLOOKUP(C67*1000000,'Dados gerais'!$C$28:$D$2916,2))</f>
        <v>#NUM!</v>
      </c>
      <c r="F67" s="5" t="e">
        <f>IF(A67="","",VLOOKUP(MONTH($A67),'Dados gerais'!$I$5:$J$16,2))</f>
        <v>#NUM!</v>
      </c>
      <c r="G67" s="5" t="e">
        <f t="shared" ref="G67:G130" si="4">IF(A67="","",E67*F67/1000/1000000)</f>
        <v>#NUM!</v>
      </c>
      <c r="H67" s="1" t="e">
        <f>IF(A67="","",IF(C67&lt;'Dados gerais'!$B$15/1000000,0,('Dados gerais'!$B$21+'Dados gerais'!$B$19)*86400*'Série de vazões medidas'!B69/1000000))</f>
        <v>#NUM!</v>
      </c>
      <c r="I67" s="5" t="e">
        <f t="shared" ref="I67:I130" si="5">IF(A67="","",C67-G67-H67+D67)</f>
        <v>#NUM!</v>
      </c>
      <c r="J67" s="5" t="e">
        <f>IF(A67="","",MAX(0,I67-'Dados gerais'!$B$14/1000000))</f>
        <v>#NUM!</v>
      </c>
      <c r="K67" s="5" t="e">
        <f t="shared" si="3"/>
        <v>#NUM!</v>
      </c>
    </row>
    <row r="68" spans="1:11" x14ac:dyDescent="0.25">
      <c r="A68" s="2" t="e">
        <f>'Série de vazões medidas'!A70</f>
        <v>#NUM!</v>
      </c>
      <c r="B68" s="1" t="e">
        <f>IF(A68="","",'Série de vazões medidas'!C70*'Dados gerais'!$B$11/'Dados gerais'!$B$10)</f>
        <v>#NUM!</v>
      </c>
      <c r="C68" s="4" t="e">
        <f t="shared" ref="C68:C131" si="6">IF(A68="","",K67)</f>
        <v>#NUM!</v>
      </c>
      <c r="D68" s="4" t="e">
        <f>IF(A68="","",B68*86400*'Série de vazões medidas'!B70/1000000)</f>
        <v>#NUM!</v>
      </c>
      <c r="E68" t="e">
        <f>IF(A68="","",VLOOKUP(C68*1000000,'Dados gerais'!$C$28:$D$2916,2))</f>
        <v>#NUM!</v>
      </c>
      <c r="F68" s="5" t="e">
        <f>IF(A68="","",VLOOKUP(MONTH($A68),'Dados gerais'!$I$5:$J$16,2))</f>
        <v>#NUM!</v>
      </c>
      <c r="G68" s="5" t="e">
        <f t="shared" si="4"/>
        <v>#NUM!</v>
      </c>
      <c r="H68" s="1" t="e">
        <f>IF(A68="","",IF(C68&lt;'Dados gerais'!$B$15/1000000,0,('Dados gerais'!$B$21+'Dados gerais'!$B$19)*86400*'Série de vazões medidas'!B70/1000000))</f>
        <v>#NUM!</v>
      </c>
      <c r="I68" s="5" t="e">
        <f t="shared" si="5"/>
        <v>#NUM!</v>
      </c>
      <c r="J68" s="5" t="e">
        <f>IF(A68="","",MAX(0,I68-'Dados gerais'!$B$14/1000000))</f>
        <v>#NUM!</v>
      </c>
      <c r="K68" s="5" t="e">
        <f t="shared" ref="K68:K131" si="7">IF(A68="","",I68-J68)</f>
        <v>#NUM!</v>
      </c>
    </row>
    <row r="69" spans="1:11" x14ac:dyDescent="0.25">
      <c r="A69" s="2" t="e">
        <f>'Série de vazões medidas'!A71</f>
        <v>#NUM!</v>
      </c>
      <c r="B69" s="1" t="e">
        <f>IF(A69="","",'Série de vazões medidas'!C71*'Dados gerais'!$B$11/'Dados gerais'!$B$10)</f>
        <v>#NUM!</v>
      </c>
      <c r="C69" s="4" t="e">
        <f t="shared" si="6"/>
        <v>#NUM!</v>
      </c>
      <c r="D69" s="4" t="e">
        <f>IF(A69="","",B69*86400*'Série de vazões medidas'!B71/1000000)</f>
        <v>#NUM!</v>
      </c>
      <c r="E69" t="e">
        <f>IF(A69="","",VLOOKUP(C69*1000000,'Dados gerais'!$C$28:$D$2916,2))</f>
        <v>#NUM!</v>
      </c>
      <c r="F69" s="5" t="e">
        <f>IF(A69="","",VLOOKUP(MONTH($A69),'Dados gerais'!$I$5:$J$16,2))</f>
        <v>#NUM!</v>
      </c>
      <c r="G69" s="5" t="e">
        <f t="shared" si="4"/>
        <v>#NUM!</v>
      </c>
      <c r="H69" s="1" t="e">
        <f>IF(A69="","",IF(C69&lt;'Dados gerais'!$B$15/1000000,0,('Dados gerais'!$B$21+'Dados gerais'!$B$19)*86400*'Série de vazões medidas'!B71/1000000))</f>
        <v>#NUM!</v>
      </c>
      <c r="I69" s="5" t="e">
        <f t="shared" si="5"/>
        <v>#NUM!</v>
      </c>
      <c r="J69" s="5" t="e">
        <f>IF(A69="","",MAX(0,I69-'Dados gerais'!$B$14/1000000))</f>
        <v>#NUM!</v>
      </c>
      <c r="K69" s="5" t="e">
        <f t="shared" si="7"/>
        <v>#NUM!</v>
      </c>
    </row>
    <row r="70" spans="1:11" x14ac:dyDescent="0.25">
      <c r="A70" s="2" t="e">
        <f>'Série de vazões medidas'!A72</f>
        <v>#NUM!</v>
      </c>
      <c r="B70" s="1" t="e">
        <f>IF(A70="","",'Série de vazões medidas'!C72*'Dados gerais'!$B$11/'Dados gerais'!$B$10)</f>
        <v>#NUM!</v>
      </c>
      <c r="C70" s="4" t="e">
        <f t="shared" si="6"/>
        <v>#NUM!</v>
      </c>
      <c r="D70" s="4" t="e">
        <f>IF(A70="","",B70*86400*'Série de vazões medidas'!B72/1000000)</f>
        <v>#NUM!</v>
      </c>
      <c r="E70" t="e">
        <f>IF(A70="","",VLOOKUP(C70*1000000,'Dados gerais'!$C$28:$D$2916,2))</f>
        <v>#NUM!</v>
      </c>
      <c r="F70" s="5" t="e">
        <f>IF(A70="","",VLOOKUP(MONTH($A70),'Dados gerais'!$I$5:$J$16,2))</f>
        <v>#NUM!</v>
      </c>
      <c r="G70" s="5" t="e">
        <f t="shared" si="4"/>
        <v>#NUM!</v>
      </c>
      <c r="H70" s="1" t="e">
        <f>IF(A70="","",IF(C70&lt;'Dados gerais'!$B$15/1000000,0,('Dados gerais'!$B$21+'Dados gerais'!$B$19)*86400*'Série de vazões medidas'!B72/1000000))</f>
        <v>#NUM!</v>
      </c>
      <c r="I70" s="5" t="e">
        <f t="shared" si="5"/>
        <v>#NUM!</v>
      </c>
      <c r="J70" s="5" t="e">
        <f>IF(A70="","",MAX(0,I70-'Dados gerais'!$B$14/1000000))</f>
        <v>#NUM!</v>
      </c>
      <c r="K70" s="5" t="e">
        <f t="shared" si="7"/>
        <v>#NUM!</v>
      </c>
    </row>
    <row r="71" spans="1:11" x14ac:dyDescent="0.25">
      <c r="A71" s="2" t="e">
        <f>'Série de vazões medidas'!A73</f>
        <v>#NUM!</v>
      </c>
      <c r="B71" s="1" t="e">
        <f>IF(A71="","",'Série de vazões medidas'!C73*'Dados gerais'!$B$11/'Dados gerais'!$B$10)</f>
        <v>#NUM!</v>
      </c>
      <c r="C71" s="4" t="e">
        <f t="shared" si="6"/>
        <v>#NUM!</v>
      </c>
      <c r="D71" s="4" t="e">
        <f>IF(A71="","",B71*86400*'Série de vazões medidas'!B73/1000000)</f>
        <v>#NUM!</v>
      </c>
      <c r="E71" t="e">
        <f>IF(A71="","",VLOOKUP(C71*1000000,'Dados gerais'!$C$28:$D$2916,2))</f>
        <v>#NUM!</v>
      </c>
      <c r="F71" s="5" t="e">
        <f>IF(A71="","",VLOOKUP(MONTH($A71),'Dados gerais'!$I$5:$J$16,2))</f>
        <v>#NUM!</v>
      </c>
      <c r="G71" s="5" t="e">
        <f t="shared" si="4"/>
        <v>#NUM!</v>
      </c>
      <c r="H71" s="1" t="e">
        <f>IF(A71="","",IF(C71&lt;'Dados gerais'!$B$15/1000000,0,('Dados gerais'!$B$21+'Dados gerais'!$B$19)*86400*'Série de vazões medidas'!B73/1000000))</f>
        <v>#NUM!</v>
      </c>
      <c r="I71" s="5" t="e">
        <f t="shared" si="5"/>
        <v>#NUM!</v>
      </c>
      <c r="J71" s="5" t="e">
        <f>IF(A71="","",MAX(0,I71-'Dados gerais'!$B$14/1000000))</f>
        <v>#NUM!</v>
      </c>
      <c r="K71" s="5" t="e">
        <f t="shared" si="7"/>
        <v>#NUM!</v>
      </c>
    </row>
    <row r="72" spans="1:11" x14ac:dyDescent="0.25">
      <c r="A72" s="2" t="e">
        <f>'Série de vazões medidas'!A74</f>
        <v>#NUM!</v>
      </c>
      <c r="B72" s="1" t="e">
        <f>IF(A72="","",'Série de vazões medidas'!C74*'Dados gerais'!$B$11/'Dados gerais'!$B$10)</f>
        <v>#NUM!</v>
      </c>
      <c r="C72" s="4" t="e">
        <f t="shared" si="6"/>
        <v>#NUM!</v>
      </c>
      <c r="D72" s="4" t="e">
        <f>IF(A72="","",B72*86400*'Série de vazões medidas'!B74/1000000)</f>
        <v>#NUM!</v>
      </c>
      <c r="E72" t="e">
        <f>IF(A72="","",VLOOKUP(C72*1000000,'Dados gerais'!$C$28:$D$2916,2))</f>
        <v>#NUM!</v>
      </c>
      <c r="F72" s="5" t="e">
        <f>IF(A72="","",VLOOKUP(MONTH($A72),'Dados gerais'!$I$5:$J$16,2))</f>
        <v>#NUM!</v>
      </c>
      <c r="G72" s="5" t="e">
        <f t="shared" si="4"/>
        <v>#NUM!</v>
      </c>
      <c r="H72" s="1" t="e">
        <f>IF(A72="","",IF(C72&lt;'Dados gerais'!$B$15/1000000,0,('Dados gerais'!$B$21+'Dados gerais'!$B$19)*86400*'Série de vazões medidas'!B74/1000000))</f>
        <v>#NUM!</v>
      </c>
      <c r="I72" s="5" t="e">
        <f t="shared" si="5"/>
        <v>#NUM!</v>
      </c>
      <c r="J72" s="5" t="e">
        <f>IF(A72="","",MAX(0,I72-'Dados gerais'!$B$14/1000000))</f>
        <v>#NUM!</v>
      </c>
      <c r="K72" s="5" t="e">
        <f t="shared" si="7"/>
        <v>#NUM!</v>
      </c>
    </row>
    <row r="73" spans="1:11" x14ac:dyDescent="0.25">
      <c r="A73" s="2" t="e">
        <f>'Série de vazões medidas'!A75</f>
        <v>#NUM!</v>
      </c>
      <c r="B73" s="1" t="e">
        <f>IF(A73="","",'Série de vazões medidas'!C75*'Dados gerais'!$B$11/'Dados gerais'!$B$10)</f>
        <v>#NUM!</v>
      </c>
      <c r="C73" s="4" t="e">
        <f t="shared" si="6"/>
        <v>#NUM!</v>
      </c>
      <c r="D73" s="4" t="e">
        <f>IF(A73="","",B73*86400*'Série de vazões medidas'!B75/1000000)</f>
        <v>#NUM!</v>
      </c>
      <c r="E73" t="e">
        <f>IF(A73="","",VLOOKUP(C73*1000000,'Dados gerais'!$C$28:$D$2916,2))</f>
        <v>#NUM!</v>
      </c>
      <c r="F73" s="5" t="e">
        <f>IF(A73="","",VLOOKUP(MONTH($A73),'Dados gerais'!$I$5:$J$16,2))</f>
        <v>#NUM!</v>
      </c>
      <c r="G73" s="5" t="e">
        <f t="shared" si="4"/>
        <v>#NUM!</v>
      </c>
      <c r="H73" s="1" t="e">
        <f>IF(A73="","",IF(C73&lt;'Dados gerais'!$B$15/1000000,0,('Dados gerais'!$B$21+'Dados gerais'!$B$19)*86400*'Série de vazões medidas'!B75/1000000))</f>
        <v>#NUM!</v>
      </c>
      <c r="I73" s="5" t="e">
        <f t="shared" si="5"/>
        <v>#NUM!</v>
      </c>
      <c r="J73" s="5" t="e">
        <f>IF(A73="","",MAX(0,I73-'Dados gerais'!$B$14/1000000))</f>
        <v>#NUM!</v>
      </c>
      <c r="K73" s="5" t="e">
        <f t="shared" si="7"/>
        <v>#NUM!</v>
      </c>
    </row>
    <row r="74" spans="1:11" x14ac:dyDescent="0.25">
      <c r="A74" s="2" t="e">
        <f>'Série de vazões medidas'!A76</f>
        <v>#NUM!</v>
      </c>
      <c r="B74" s="1" t="e">
        <f>IF(A74="","",'Série de vazões medidas'!C76*'Dados gerais'!$B$11/'Dados gerais'!$B$10)</f>
        <v>#NUM!</v>
      </c>
      <c r="C74" s="4" t="e">
        <f t="shared" si="6"/>
        <v>#NUM!</v>
      </c>
      <c r="D74" s="4" t="e">
        <f>IF(A74="","",B74*86400*'Série de vazões medidas'!B76/1000000)</f>
        <v>#NUM!</v>
      </c>
      <c r="E74" t="e">
        <f>IF(A74="","",VLOOKUP(C74*1000000,'Dados gerais'!$C$28:$D$2916,2))</f>
        <v>#NUM!</v>
      </c>
      <c r="F74" s="5" t="e">
        <f>IF(A74="","",VLOOKUP(MONTH($A74),'Dados gerais'!$I$5:$J$16,2))</f>
        <v>#NUM!</v>
      </c>
      <c r="G74" s="5" t="e">
        <f t="shared" si="4"/>
        <v>#NUM!</v>
      </c>
      <c r="H74" s="1" t="e">
        <f>IF(A74="","",IF(C74&lt;'Dados gerais'!$B$15/1000000,0,('Dados gerais'!$B$21+'Dados gerais'!$B$19)*86400*'Série de vazões medidas'!B76/1000000))</f>
        <v>#NUM!</v>
      </c>
      <c r="I74" s="5" t="e">
        <f t="shared" si="5"/>
        <v>#NUM!</v>
      </c>
      <c r="J74" s="5" t="e">
        <f>IF(A74="","",MAX(0,I74-'Dados gerais'!$B$14/1000000))</f>
        <v>#NUM!</v>
      </c>
      <c r="K74" s="5" t="e">
        <f t="shared" si="7"/>
        <v>#NUM!</v>
      </c>
    </row>
    <row r="75" spans="1:11" x14ac:dyDescent="0.25">
      <c r="A75" s="2" t="e">
        <f>'Série de vazões medidas'!A77</f>
        <v>#NUM!</v>
      </c>
      <c r="B75" s="1" t="e">
        <f>IF(A75="","",'Série de vazões medidas'!C77*'Dados gerais'!$B$11/'Dados gerais'!$B$10)</f>
        <v>#NUM!</v>
      </c>
      <c r="C75" s="4" t="e">
        <f t="shared" si="6"/>
        <v>#NUM!</v>
      </c>
      <c r="D75" s="4" t="e">
        <f>IF(A75="","",B75*86400*'Série de vazões medidas'!B77/1000000)</f>
        <v>#NUM!</v>
      </c>
      <c r="E75" t="e">
        <f>IF(A75="","",VLOOKUP(C75*1000000,'Dados gerais'!$C$28:$D$2916,2))</f>
        <v>#NUM!</v>
      </c>
      <c r="F75" s="5" t="e">
        <f>IF(A75="","",VLOOKUP(MONTH($A75),'Dados gerais'!$I$5:$J$16,2))</f>
        <v>#NUM!</v>
      </c>
      <c r="G75" s="5" t="e">
        <f t="shared" si="4"/>
        <v>#NUM!</v>
      </c>
      <c r="H75" s="1" t="e">
        <f>IF(A75="","",IF(C75&lt;'Dados gerais'!$B$15/1000000,0,('Dados gerais'!$B$21+'Dados gerais'!$B$19)*86400*'Série de vazões medidas'!B77/1000000))</f>
        <v>#NUM!</v>
      </c>
      <c r="I75" s="5" t="e">
        <f t="shared" si="5"/>
        <v>#NUM!</v>
      </c>
      <c r="J75" s="5" t="e">
        <f>IF(A75="","",MAX(0,I75-'Dados gerais'!$B$14/1000000))</f>
        <v>#NUM!</v>
      </c>
      <c r="K75" s="5" t="e">
        <f t="shared" si="7"/>
        <v>#NUM!</v>
      </c>
    </row>
    <row r="76" spans="1:11" x14ac:dyDescent="0.25">
      <c r="A76" s="2" t="e">
        <f>'Série de vazões medidas'!A78</f>
        <v>#NUM!</v>
      </c>
      <c r="B76" s="1" t="e">
        <f>IF(A76="","",'Série de vazões medidas'!C78*'Dados gerais'!$B$11/'Dados gerais'!$B$10)</f>
        <v>#NUM!</v>
      </c>
      <c r="C76" s="4" t="e">
        <f t="shared" si="6"/>
        <v>#NUM!</v>
      </c>
      <c r="D76" s="4" t="e">
        <f>IF(A76="","",B76*86400*'Série de vazões medidas'!B78/1000000)</f>
        <v>#NUM!</v>
      </c>
      <c r="E76" t="e">
        <f>IF(A76="","",VLOOKUP(C76*1000000,'Dados gerais'!$C$28:$D$2916,2))</f>
        <v>#NUM!</v>
      </c>
      <c r="F76" s="5" t="e">
        <f>IF(A76="","",VLOOKUP(MONTH($A76),'Dados gerais'!$I$5:$J$16,2))</f>
        <v>#NUM!</v>
      </c>
      <c r="G76" s="5" t="e">
        <f t="shared" si="4"/>
        <v>#NUM!</v>
      </c>
      <c r="H76" s="1" t="e">
        <f>IF(A76="","",IF(C76&lt;'Dados gerais'!$B$15/1000000,0,('Dados gerais'!$B$21+'Dados gerais'!$B$19)*86400*'Série de vazões medidas'!B78/1000000))</f>
        <v>#NUM!</v>
      </c>
      <c r="I76" s="5" t="e">
        <f t="shared" si="5"/>
        <v>#NUM!</v>
      </c>
      <c r="J76" s="5" t="e">
        <f>IF(A76="","",MAX(0,I76-'Dados gerais'!$B$14/1000000))</f>
        <v>#NUM!</v>
      </c>
      <c r="K76" s="5" t="e">
        <f t="shared" si="7"/>
        <v>#NUM!</v>
      </c>
    </row>
    <row r="77" spans="1:11" x14ac:dyDescent="0.25">
      <c r="A77" s="2" t="e">
        <f>'Série de vazões medidas'!A79</f>
        <v>#NUM!</v>
      </c>
      <c r="B77" s="1" t="e">
        <f>IF(A77="","",'Série de vazões medidas'!C79*'Dados gerais'!$B$11/'Dados gerais'!$B$10)</f>
        <v>#NUM!</v>
      </c>
      <c r="C77" s="4" t="e">
        <f t="shared" si="6"/>
        <v>#NUM!</v>
      </c>
      <c r="D77" s="4" t="e">
        <f>IF(A77="","",B77*86400*'Série de vazões medidas'!B79/1000000)</f>
        <v>#NUM!</v>
      </c>
      <c r="E77" t="e">
        <f>IF(A77="","",VLOOKUP(C77*1000000,'Dados gerais'!$C$28:$D$2916,2))</f>
        <v>#NUM!</v>
      </c>
      <c r="F77" s="5" t="e">
        <f>IF(A77="","",VLOOKUP(MONTH($A77),'Dados gerais'!$I$5:$J$16,2))</f>
        <v>#NUM!</v>
      </c>
      <c r="G77" s="5" t="e">
        <f t="shared" si="4"/>
        <v>#NUM!</v>
      </c>
      <c r="H77" s="1" t="e">
        <f>IF(A77="","",IF(C77&lt;'Dados gerais'!$B$15/1000000,0,('Dados gerais'!$B$21+'Dados gerais'!$B$19)*86400*'Série de vazões medidas'!B79/1000000))</f>
        <v>#NUM!</v>
      </c>
      <c r="I77" s="5" t="e">
        <f t="shared" si="5"/>
        <v>#NUM!</v>
      </c>
      <c r="J77" s="5" t="e">
        <f>IF(A77="","",MAX(0,I77-'Dados gerais'!$B$14/1000000))</f>
        <v>#NUM!</v>
      </c>
      <c r="K77" s="5" t="e">
        <f t="shared" si="7"/>
        <v>#NUM!</v>
      </c>
    </row>
    <row r="78" spans="1:11" x14ac:dyDescent="0.25">
      <c r="A78" s="2" t="e">
        <f>'Série de vazões medidas'!A80</f>
        <v>#NUM!</v>
      </c>
      <c r="B78" s="1" t="e">
        <f>IF(A78="","",'Série de vazões medidas'!C80*'Dados gerais'!$B$11/'Dados gerais'!$B$10)</f>
        <v>#NUM!</v>
      </c>
      <c r="C78" s="4" t="e">
        <f t="shared" si="6"/>
        <v>#NUM!</v>
      </c>
      <c r="D78" s="4" t="e">
        <f>IF(A78="","",B78*86400*'Série de vazões medidas'!B80/1000000)</f>
        <v>#NUM!</v>
      </c>
      <c r="E78" t="e">
        <f>IF(A78="","",VLOOKUP(C78*1000000,'Dados gerais'!$C$28:$D$2916,2))</f>
        <v>#NUM!</v>
      </c>
      <c r="F78" s="5" t="e">
        <f>IF(A78="","",VLOOKUP(MONTH($A78),'Dados gerais'!$I$5:$J$16,2))</f>
        <v>#NUM!</v>
      </c>
      <c r="G78" s="5" t="e">
        <f t="shared" si="4"/>
        <v>#NUM!</v>
      </c>
      <c r="H78" s="1" t="e">
        <f>IF(A78="","",IF(C78&lt;'Dados gerais'!$B$15/1000000,0,('Dados gerais'!$B$21+'Dados gerais'!$B$19)*86400*'Série de vazões medidas'!B80/1000000))</f>
        <v>#NUM!</v>
      </c>
      <c r="I78" s="5" t="e">
        <f t="shared" si="5"/>
        <v>#NUM!</v>
      </c>
      <c r="J78" s="5" t="e">
        <f>IF(A78="","",MAX(0,I78-'Dados gerais'!$B$14/1000000))</f>
        <v>#NUM!</v>
      </c>
      <c r="K78" s="5" t="e">
        <f t="shared" si="7"/>
        <v>#NUM!</v>
      </c>
    </row>
    <row r="79" spans="1:11" x14ac:dyDescent="0.25">
      <c r="A79" s="2" t="e">
        <f>'Série de vazões medidas'!A81</f>
        <v>#NUM!</v>
      </c>
      <c r="B79" s="1" t="e">
        <f>IF(A79="","",'Série de vazões medidas'!C81*'Dados gerais'!$B$11/'Dados gerais'!$B$10)</f>
        <v>#NUM!</v>
      </c>
      <c r="C79" s="4" t="e">
        <f t="shared" si="6"/>
        <v>#NUM!</v>
      </c>
      <c r="D79" s="4" t="e">
        <f>IF(A79="","",B79*86400*'Série de vazões medidas'!B81/1000000)</f>
        <v>#NUM!</v>
      </c>
      <c r="E79" t="e">
        <f>IF(A79="","",VLOOKUP(C79*1000000,'Dados gerais'!$C$28:$D$2916,2))</f>
        <v>#NUM!</v>
      </c>
      <c r="F79" s="5" t="e">
        <f>IF(A79="","",VLOOKUP(MONTH($A79),'Dados gerais'!$I$5:$J$16,2))</f>
        <v>#NUM!</v>
      </c>
      <c r="G79" s="5" t="e">
        <f t="shared" si="4"/>
        <v>#NUM!</v>
      </c>
      <c r="H79" s="1" t="e">
        <f>IF(A79="","",IF(C79&lt;'Dados gerais'!$B$15/1000000,0,('Dados gerais'!$B$21+'Dados gerais'!$B$19)*86400*'Série de vazões medidas'!B81/1000000))</f>
        <v>#NUM!</v>
      </c>
      <c r="I79" s="5" t="e">
        <f t="shared" si="5"/>
        <v>#NUM!</v>
      </c>
      <c r="J79" s="5" t="e">
        <f>IF(A79="","",MAX(0,I79-'Dados gerais'!$B$14/1000000))</f>
        <v>#NUM!</v>
      </c>
      <c r="K79" s="5" t="e">
        <f t="shared" si="7"/>
        <v>#NUM!</v>
      </c>
    </row>
    <row r="80" spans="1:11" x14ac:dyDescent="0.25">
      <c r="A80" s="2" t="e">
        <f>'Série de vazões medidas'!A82</f>
        <v>#NUM!</v>
      </c>
      <c r="B80" s="1" t="e">
        <f>IF(A80="","",'Série de vazões medidas'!C82*'Dados gerais'!$B$11/'Dados gerais'!$B$10)</f>
        <v>#NUM!</v>
      </c>
      <c r="C80" s="4" t="e">
        <f t="shared" si="6"/>
        <v>#NUM!</v>
      </c>
      <c r="D80" s="4" t="e">
        <f>IF(A80="","",B80*86400*'Série de vazões medidas'!B82/1000000)</f>
        <v>#NUM!</v>
      </c>
      <c r="E80" t="e">
        <f>IF(A80="","",VLOOKUP(C80*1000000,'Dados gerais'!$C$28:$D$2916,2))</f>
        <v>#NUM!</v>
      </c>
      <c r="F80" s="5" t="e">
        <f>IF(A80="","",VLOOKUP(MONTH($A80),'Dados gerais'!$I$5:$J$16,2))</f>
        <v>#NUM!</v>
      </c>
      <c r="G80" s="5" t="e">
        <f t="shared" si="4"/>
        <v>#NUM!</v>
      </c>
      <c r="H80" s="1" t="e">
        <f>IF(A80="","",IF(C80&lt;'Dados gerais'!$B$15/1000000,0,('Dados gerais'!$B$21+'Dados gerais'!$B$19)*86400*'Série de vazões medidas'!B82/1000000))</f>
        <v>#NUM!</v>
      </c>
      <c r="I80" s="5" t="e">
        <f t="shared" si="5"/>
        <v>#NUM!</v>
      </c>
      <c r="J80" s="5" t="e">
        <f>IF(A80="","",MAX(0,I80-'Dados gerais'!$B$14/1000000))</f>
        <v>#NUM!</v>
      </c>
      <c r="K80" s="5" t="e">
        <f t="shared" si="7"/>
        <v>#NUM!</v>
      </c>
    </row>
    <row r="81" spans="1:11" x14ac:dyDescent="0.25">
      <c r="A81" s="2" t="e">
        <f>'Série de vazões medidas'!A83</f>
        <v>#NUM!</v>
      </c>
      <c r="B81" s="1" t="e">
        <f>IF(A81="","",'Série de vazões medidas'!C83*'Dados gerais'!$B$11/'Dados gerais'!$B$10)</f>
        <v>#NUM!</v>
      </c>
      <c r="C81" s="4" t="e">
        <f t="shared" si="6"/>
        <v>#NUM!</v>
      </c>
      <c r="D81" s="4" t="e">
        <f>IF(A81="","",B81*86400*'Série de vazões medidas'!B83/1000000)</f>
        <v>#NUM!</v>
      </c>
      <c r="E81" t="e">
        <f>IF(A81="","",VLOOKUP(C81*1000000,'Dados gerais'!$C$28:$D$2916,2))</f>
        <v>#NUM!</v>
      </c>
      <c r="F81" s="5" t="e">
        <f>IF(A81="","",VLOOKUP(MONTH($A81),'Dados gerais'!$I$5:$J$16,2))</f>
        <v>#NUM!</v>
      </c>
      <c r="G81" s="5" t="e">
        <f t="shared" si="4"/>
        <v>#NUM!</v>
      </c>
      <c r="H81" s="1" t="e">
        <f>IF(A81="","",IF(C81&lt;'Dados gerais'!$B$15/1000000,0,('Dados gerais'!$B$21+'Dados gerais'!$B$19)*86400*'Série de vazões medidas'!B83/1000000))</f>
        <v>#NUM!</v>
      </c>
      <c r="I81" s="5" t="e">
        <f t="shared" si="5"/>
        <v>#NUM!</v>
      </c>
      <c r="J81" s="5" t="e">
        <f>IF(A81="","",MAX(0,I81-'Dados gerais'!$B$14/1000000))</f>
        <v>#NUM!</v>
      </c>
      <c r="K81" s="5" t="e">
        <f t="shared" si="7"/>
        <v>#NUM!</v>
      </c>
    </row>
    <row r="82" spans="1:11" x14ac:dyDescent="0.25">
      <c r="A82" s="2" t="e">
        <f>'Série de vazões medidas'!A84</f>
        <v>#NUM!</v>
      </c>
      <c r="B82" s="1" t="e">
        <f>IF(A82="","",'Série de vazões medidas'!C84*'Dados gerais'!$B$11/'Dados gerais'!$B$10)</f>
        <v>#NUM!</v>
      </c>
      <c r="C82" s="4" t="e">
        <f t="shared" si="6"/>
        <v>#NUM!</v>
      </c>
      <c r="D82" s="4" t="e">
        <f>IF(A82="","",B82*86400*'Série de vazões medidas'!B84/1000000)</f>
        <v>#NUM!</v>
      </c>
      <c r="E82" t="e">
        <f>IF(A82="","",VLOOKUP(C82*1000000,'Dados gerais'!$C$28:$D$2916,2))</f>
        <v>#NUM!</v>
      </c>
      <c r="F82" s="5" t="e">
        <f>IF(A82="","",VLOOKUP(MONTH($A82),'Dados gerais'!$I$5:$J$16,2))</f>
        <v>#NUM!</v>
      </c>
      <c r="G82" s="5" t="e">
        <f t="shared" si="4"/>
        <v>#NUM!</v>
      </c>
      <c r="H82" s="1" t="e">
        <f>IF(A82="","",IF(C82&lt;'Dados gerais'!$B$15/1000000,0,('Dados gerais'!$B$21+'Dados gerais'!$B$19)*86400*'Série de vazões medidas'!B84/1000000))</f>
        <v>#NUM!</v>
      </c>
      <c r="I82" s="5" t="e">
        <f t="shared" si="5"/>
        <v>#NUM!</v>
      </c>
      <c r="J82" s="5" t="e">
        <f>IF(A82="","",MAX(0,I82-'Dados gerais'!$B$14/1000000))</f>
        <v>#NUM!</v>
      </c>
      <c r="K82" s="5" t="e">
        <f t="shared" si="7"/>
        <v>#NUM!</v>
      </c>
    </row>
    <row r="83" spans="1:11" x14ac:dyDescent="0.25">
      <c r="A83" s="2" t="e">
        <f>'Série de vazões medidas'!A85</f>
        <v>#NUM!</v>
      </c>
      <c r="B83" s="1" t="e">
        <f>IF(A83="","",'Série de vazões medidas'!C85*'Dados gerais'!$B$11/'Dados gerais'!$B$10)</f>
        <v>#NUM!</v>
      </c>
      <c r="C83" s="4" t="e">
        <f t="shared" si="6"/>
        <v>#NUM!</v>
      </c>
      <c r="D83" s="4" t="e">
        <f>IF(A83="","",B83*86400*'Série de vazões medidas'!B85/1000000)</f>
        <v>#NUM!</v>
      </c>
      <c r="E83" t="e">
        <f>IF(A83="","",VLOOKUP(C83*1000000,'Dados gerais'!$C$28:$D$2916,2))</f>
        <v>#NUM!</v>
      </c>
      <c r="F83" s="5" t="e">
        <f>IF(A83="","",VLOOKUP(MONTH($A83),'Dados gerais'!$I$5:$J$16,2))</f>
        <v>#NUM!</v>
      </c>
      <c r="G83" s="5" t="e">
        <f t="shared" si="4"/>
        <v>#NUM!</v>
      </c>
      <c r="H83" s="1" t="e">
        <f>IF(A83="","",IF(C83&lt;'Dados gerais'!$B$15/1000000,0,('Dados gerais'!$B$21+'Dados gerais'!$B$19)*86400*'Série de vazões medidas'!B85/1000000))</f>
        <v>#NUM!</v>
      </c>
      <c r="I83" s="5" t="e">
        <f t="shared" si="5"/>
        <v>#NUM!</v>
      </c>
      <c r="J83" s="5" t="e">
        <f>IF(A83="","",MAX(0,I83-'Dados gerais'!$B$14/1000000))</f>
        <v>#NUM!</v>
      </c>
      <c r="K83" s="5" t="e">
        <f t="shared" si="7"/>
        <v>#NUM!</v>
      </c>
    </row>
    <row r="84" spans="1:11" x14ac:dyDescent="0.25">
      <c r="A84" s="2" t="e">
        <f>'Série de vazões medidas'!A86</f>
        <v>#NUM!</v>
      </c>
      <c r="B84" s="1" t="e">
        <f>IF(A84="","",'Série de vazões medidas'!C86*'Dados gerais'!$B$11/'Dados gerais'!$B$10)</f>
        <v>#NUM!</v>
      </c>
      <c r="C84" s="4" t="e">
        <f t="shared" si="6"/>
        <v>#NUM!</v>
      </c>
      <c r="D84" s="4" t="e">
        <f>IF(A84="","",B84*86400*'Série de vazões medidas'!B86/1000000)</f>
        <v>#NUM!</v>
      </c>
      <c r="E84" t="e">
        <f>IF(A84="","",VLOOKUP(C84*1000000,'Dados gerais'!$C$28:$D$2916,2))</f>
        <v>#NUM!</v>
      </c>
      <c r="F84" s="5" t="e">
        <f>IF(A84="","",VLOOKUP(MONTH($A84),'Dados gerais'!$I$5:$J$16,2))</f>
        <v>#NUM!</v>
      </c>
      <c r="G84" s="5" t="e">
        <f t="shared" si="4"/>
        <v>#NUM!</v>
      </c>
      <c r="H84" s="1" t="e">
        <f>IF(A84="","",IF(C84&lt;'Dados gerais'!$B$15/1000000,0,('Dados gerais'!$B$21+'Dados gerais'!$B$19)*86400*'Série de vazões medidas'!B86/1000000))</f>
        <v>#NUM!</v>
      </c>
      <c r="I84" s="5" t="e">
        <f t="shared" si="5"/>
        <v>#NUM!</v>
      </c>
      <c r="J84" s="5" t="e">
        <f>IF(A84="","",MAX(0,I84-'Dados gerais'!$B$14/1000000))</f>
        <v>#NUM!</v>
      </c>
      <c r="K84" s="5" t="e">
        <f t="shared" si="7"/>
        <v>#NUM!</v>
      </c>
    </row>
    <row r="85" spans="1:11" x14ac:dyDescent="0.25">
      <c r="A85" s="2" t="e">
        <f>'Série de vazões medidas'!A87</f>
        <v>#NUM!</v>
      </c>
      <c r="B85" s="1" t="e">
        <f>IF(A85="","",'Série de vazões medidas'!C87*'Dados gerais'!$B$11/'Dados gerais'!$B$10)</f>
        <v>#NUM!</v>
      </c>
      <c r="C85" s="4" t="e">
        <f t="shared" si="6"/>
        <v>#NUM!</v>
      </c>
      <c r="D85" s="4" t="e">
        <f>IF(A85="","",B85*86400*'Série de vazões medidas'!B87/1000000)</f>
        <v>#NUM!</v>
      </c>
      <c r="E85" t="e">
        <f>IF(A85="","",VLOOKUP(C85*1000000,'Dados gerais'!$C$28:$D$2916,2))</f>
        <v>#NUM!</v>
      </c>
      <c r="F85" s="5" t="e">
        <f>IF(A85="","",VLOOKUP(MONTH($A85),'Dados gerais'!$I$5:$J$16,2))</f>
        <v>#NUM!</v>
      </c>
      <c r="G85" s="5" t="e">
        <f t="shared" si="4"/>
        <v>#NUM!</v>
      </c>
      <c r="H85" s="1" t="e">
        <f>IF(A85="","",IF(C85&lt;'Dados gerais'!$B$15/1000000,0,('Dados gerais'!$B$21+'Dados gerais'!$B$19)*86400*'Série de vazões medidas'!B87/1000000))</f>
        <v>#NUM!</v>
      </c>
      <c r="I85" s="5" t="e">
        <f t="shared" si="5"/>
        <v>#NUM!</v>
      </c>
      <c r="J85" s="5" t="e">
        <f>IF(A85="","",MAX(0,I85-'Dados gerais'!$B$14/1000000))</f>
        <v>#NUM!</v>
      </c>
      <c r="K85" s="5" t="e">
        <f t="shared" si="7"/>
        <v>#NUM!</v>
      </c>
    </row>
    <row r="86" spans="1:11" x14ac:dyDescent="0.25">
      <c r="A86" s="2" t="e">
        <f>'Série de vazões medidas'!A88</f>
        <v>#NUM!</v>
      </c>
      <c r="B86" s="1" t="e">
        <f>IF(A86="","",'Série de vazões medidas'!C88*'Dados gerais'!$B$11/'Dados gerais'!$B$10)</f>
        <v>#NUM!</v>
      </c>
      <c r="C86" s="4" t="e">
        <f t="shared" si="6"/>
        <v>#NUM!</v>
      </c>
      <c r="D86" s="4" t="e">
        <f>IF(A86="","",B86*86400*'Série de vazões medidas'!B88/1000000)</f>
        <v>#NUM!</v>
      </c>
      <c r="E86" t="e">
        <f>IF(A86="","",VLOOKUP(C86*1000000,'Dados gerais'!$C$28:$D$2916,2))</f>
        <v>#NUM!</v>
      </c>
      <c r="F86" s="5" t="e">
        <f>IF(A86="","",VLOOKUP(MONTH($A86),'Dados gerais'!$I$5:$J$16,2))</f>
        <v>#NUM!</v>
      </c>
      <c r="G86" s="5" t="e">
        <f t="shared" si="4"/>
        <v>#NUM!</v>
      </c>
      <c r="H86" s="1" t="e">
        <f>IF(A86="","",IF(C86&lt;'Dados gerais'!$B$15/1000000,0,('Dados gerais'!$B$21+'Dados gerais'!$B$19)*86400*'Série de vazões medidas'!B88/1000000))</f>
        <v>#NUM!</v>
      </c>
      <c r="I86" s="5" t="e">
        <f t="shared" si="5"/>
        <v>#NUM!</v>
      </c>
      <c r="J86" s="5" t="e">
        <f>IF(A86="","",MAX(0,I86-'Dados gerais'!$B$14/1000000))</f>
        <v>#NUM!</v>
      </c>
      <c r="K86" s="5" t="e">
        <f t="shared" si="7"/>
        <v>#NUM!</v>
      </c>
    </row>
    <row r="87" spans="1:11" x14ac:dyDescent="0.25">
      <c r="A87" s="2" t="e">
        <f>'Série de vazões medidas'!A89</f>
        <v>#NUM!</v>
      </c>
      <c r="B87" s="1" t="e">
        <f>IF(A87="","",'Série de vazões medidas'!C89*'Dados gerais'!$B$11/'Dados gerais'!$B$10)</f>
        <v>#NUM!</v>
      </c>
      <c r="C87" s="4" t="e">
        <f t="shared" si="6"/>
        <v>#NUM!</v>
      </c>
      <c r="D87" s="4" t="e">
        <f>IF(A87="","",B87*86400*'Série de vazões medidas'!B89/1000000)</f>
        <v>#NUM!</v>
      </c>
      <c r="E87" t="e">
        <f>IF(A87="","",VLOOKUP(C87*1000000,'Dados gerais'!$C$28:$D$2916,2))</f>
        <v>#NUM!</v>
      </c>
      <c r="F87" s="5" t="e">
        <f>IF(A87="","",VLOOKUP(MONTH($A87),'Dados gerais'!$I$5:$J$16,2))</f>
        <v>#NUM!</v>
      </c>
      <c r="G87" s="5" t="e">
        <f t="shared" si="4"/>
        <v>#NUM!</v>
      </c>
      <c r="H87" s="1" t="e">
        <f>IF(A87="","",IF(C87&lt;'Dados gerais'!$B$15/1000000,0,('Dados gerais'!$B$21+'Dados gerais'!$B$19)*86400*'Série de vazões medidas'!B89/1000000))</f>
        <v>#NUM!</v>
      </c>
      <c r="I87" s="5" t="e">
        <f t="shared" si="5"/>
        <v>#NUM!</v>
      </c>
      <c r="J87" s="5" t="e">
        <f>IF(A87="","",MAX(0,I87-'Dados gerais'!$B$14/1000000))</f>
        <v>#NUM!</v>
      </c>
      <c r="K87" s="5" t="e">
        <f t="shared" si="7"/>
        <v>#NUM!</v>
      </c>
    </row>
    <row r="88" spans="1:11" x14ac:dyDescent="0.25">
      <c r="A88" s="2" t="e">
        <f>'Série de vazões medidas'!A90</f>
        <v>#NUM!</v>
      </c>
      <c r="B88" s="1" t="e">
        <f>IF(A88="","",'Série de vazões medidas'!C90*'Dados gerais'!$B$11/'Dados gerais'!$B$10)</f>
        <v>#NUM!</v>
      </c>
      <c r="C88" s="4" t="e">
        <f t="shared" si="6"/>
        <v>#NUM!</v>
      </c>
      <c r="D88" s="4" t="e">
        <f>IF(A88="","",B88*86400*'Série de vazões medidas'!B90/1000000)</f>
        <v>#NUM!</v>
      </c>
      <c r="E88" t="e">
        <f>IF(A88="","",VLOOKUP(C88*1000000,'Dados gerais'!$C$28:$D$2916,2))</f>
        <v>#NUM!</v>
      </c>
      <c r="F88" s="5" t="e">
        <f>IF(A88="","",VLOOKUP(MONTH($A88),'Dados gerais'!$I$5:$J$16,2))</f>
        <v>#NUM!</v>
      </c>
      <c r="G88" s="5" t="e">
        <f t="shared" si="4"/>
        <v>#NUM!</v>
      </c>
      <c r="H88" s="1" t="e">
        <f>IF(A88="","",IF(C88&lt;'Dados gerais'!$B$15/1000000,0,('Dados gerais'!$B$21+'Dados gerais'!$B$19)*86400*'Série de vazões medidas'!B90/1000000))</f>
        <v>#NUM!</v>
      </c>
      <c r="I88" s="5" t="e">
        <f t="shared" si="5"/>
        <v>#NUM!</v>
      </c>
      <c r="J88" s="5" t="e">
        <f>IF(A88="","",MAX(0,I88-'Dados gerais'!$B$14/1000000))</f>
        <v>#NUM!</v>
      </c>
      <c r="K88" s="5" t="e">
        <f t="shared" si="7"/>
        <v>#NUM!</v>
      </c>
    </row>
    <row r="89" spans="1:11" x14ac:dyDescent="0.25">
      <c r="A89" s="2" t="e">
        <f>'Série de vazões medidas'!A91</f>
        <v>#NUM!</v>
      </c>
      <c r="B89" s="1" t="e">
        <f>IF(A89="","",'Série de vazões medidas'!C91*'Dados gerais'!$B$11/'Dados gerais'!$B$10)</f>
        <v>#NUM!</v>
      </c>
      <c r="C89" s="4" t="e">
        <f t="shared" si="6"/>
        <v>#NUM!</v>
      </c>
      <c r="D89" s="4" t="e">
        <f>IF(A89="","",B89*86400*'Série de vazões medidas'!B91/1000000)</f>
        <v>#NUM!</v>
      </c>
      <c r="E89" t="e">
        <f>IF(A89="","",VLOOKUP(C89*1000000,'Dados gerais'!$C$28:$D$2916,2))</f>
        <v>#NUM!</v>
      </c>
      <c r="F89" s="5" t="e">
        <f>IF(A89="","",VLOOKUP(MONTH($A89),'Dados gerais'!$I$5:$J$16,2))</f>
        <v>#NUM!</v>
      </c>
      <c r="G89" s="5" t="e">
        <f t="shared" si="4"/>
        <v>#NUM!</v>
      </c>
      <c r="H89" s="1" t="e">
        <f>IF(A89="","",IF(C89&lt;'Dados gerais'!$B$15/1000000,0,('Dados gerais'!$B$21+'Dados gerais'!$B$19)*86400*'Série de vazões medidas'!B91/1000000))</f>
        <v>#NUM!</v>
      </c>
      <c r="I89" s="5" t="e">
        <f t="shared" si="5"/>
        <v>#NUM!</v>
      </c>
      <c r="J89" s="5" t="e">
        <f>IF(A89="","",MAX(0,I89-'Dados gerais'!$B$14/1000000))</f>
        <v>#NUM!</v>
      </c>
      <c r="K89" s="5" t="e">
        <f t="shared" si="7"/>
        <v>#NUM!</v>
      </c>
    </row>
    <row r="90" spans="1:11" x14ac:dyDescent="0.25">
      <c r="A90" s="2" t="e">
        <f>'Série de vazões medidas'!A92</f>
        <v>#NUM!</v>
      </c>
      <c r="B90" s="1" t="e">
        <f>IF(A90="","",'Série de vazões medidas'!C92*'Dados gerais'!$B$11/'Dados gerais'!$B$10)</f>
        <v>#NUM!</v>
      </c>
      <c r="C90" s="4" t="e">
        <f t="shared" si="6"/>
        <v>#NUM!</v>
      </c>
      <c r="D90" s="4" t="e">
        <f>IF(A90="","",B90*86400*'Série de vazões medidas'!B92/1000000)</f>
        <v>#NUM!</v>
      </c>
      <c r="E90" t="e">
        <f>IF(A90="","",VLOOKUP(C90*1000000,'Dados gerais'!$C$28:$D$2916,2))</f>
        <v>#NUM!</v>
      </c>
      <c r="F90" s="5" t="e">
        <f>IF(A90="","",VLOOKUP(MONTH($A90),'Dados gerais'!$I$5:$J$16,2))</f>
        <v>#NUM!</v>
      </c>
      <c r="G90" s="5" t="e">
        <f t="shared" si="4"/>
        <v>#NUM!</v>
      </c>
      <c r="H90" s="1" t="e">
        <f>IF(A90="","",IF(C90&lt;'Dados gerais'!$B$15/1000000,0,('Dados gerais'!$B$21+'Dados gerais'!$B$19)*86400*'Série de vazões medidas'!B92/1000000))</f>
        <v>#NUM!</v>
      </c>
      <c r="I90" s="5" t="e">
        <f t="shared" si="5"/>
        <v>#NUM!</v>
      </c>
      <c r="J90" s="5" t="e">
        <f>IF(A90="","",MAX(0,I90-'Dados gerais'!$B$14/1000000))</f>
        <v>#NUM!</v>
      </c>
      <c r="K90" s="5" t="e">
        <f t="shared" si="7"/>
        <v>#NUM!</v>
      </c>
    </row>
    <row r="91" spans="1:11" x14ac:dyDescent="0.25">
      <c r="A91" s="2" t="e">
        <f>'Série de vazões medidas'!A93</f>
        <v>#NUM!</v>
      </c>
      <c r="B91" s="1" t="e">
        <f>IF(A91="","",'Série de vazões medidas'!C93*'Dados gerais'!$B$11/'Dados gerais'!$B$10)</f>
        <v>#NUM!</v>
      </c>
      <c r="C91" s="4" t="e">
        <f t="shared" si="6"/>
        <v>#NUM!</v>
      </c>
      <c r="D91" s="4" t="e">
        <f>IF(A91="","",B91*86400*'Série de vazões medidas'!B93/1000000)</f>
        <v>#NUM!</v>
      </c>
      <c r="E91" t="e">
        <f>IF(A91="","",VLOOKUP(C91*1000000,'Dados gerais'!$C$28:$D$2916,2))</f>
        <v>#NUM!</v>
      </c>
      <c r="F91" s="5" t="e">
        <f>IF(A91="","",VLOOKUP(MONTH($A91),'Dados gerais'!$I$5:$J$16,2))</f>
        <v>#NUM!</v>
      </c>
      <c r="G91" s="5" t="e">
        <f t="shared" si="4"/>
        <v>#NUM!</v>
      </c>
      <c r="H91" s="1" t="e">
        <f>IF(A91="","",IF(C91&lt;'Dados gerais'!$B$15/1000000,0,('Dados gerais'!$B$21+'Dados gerais'!$B$19)*86400*'Série de vazões medidas'!B93/1000000))</f>
        <v>#NUM!</v>
      </c>
      <c r="I91" s="5" t="e">
        <f t="shared" si="5"/>
        <v>#NUM!</v>
      </c>
      <c r="J91" s="5" t="e">
        <f>IF(A91="","",MAX(0,I91-'Dados gerais'!$B$14/1000000))</f>
        <v>#NUM!</v>
      </c>
      <c r="K91" s="5" t="e">
        <f t="shared" si="7"/>
        <v>#NUM!</v>
      </c>
    </row>
    <row r="92" spans="1:11" x14ac:dyDescent="0.25">
      <c r="A92" s="2" t="e">
        <f>'Série de vazões medidas'!A94</f>
        <v>#NUM!</v>
      </c>
      <c r="B92" s="1" t="e">
        <f>IF(A92="","",'Série de vazões medidas'!C94*'Dados gerais'!$B$11/'Dados gerais'!$B$10)</f>
        <v>#NUM!</v>
      </c>
      <c r="C92" s="4" t="e">
        <f t="shared" si="6"/>
        <v>#NUM!</v>
      </c>
      <c r="D92" s="4" t="e">
        <f>IF(A92="","",B92*86400*'Série de vazões medidas'!B94/1000000)</f>
        <v>#NUM!</v>
      </c>
      <c r="E92" t="e">
        <f>IF(A92="","",VLOOKUP(C92*1000000,'Dados gerais'!$C$28:$D$2916,2))</f>
        <v>#NUM!</v>
      </c>
      <c r="F92" s="5" t="e">
        <f>IF(A92="","",VLOOKUP(MONTH($A92),'Dados gerais'!$I$5:$J$16,2))</f>
        <v>#NUM!</v>
      </c>
      <c r="G92" s="5" t="e">
        <f t="shared" si="4"/>
        <v>#NUM!</v>
      </c>
      <c r="H92" s="1" t="e">
        <f>IF(A92="","",IF(C92&lt;'Dados gerais'!$B$15/1000000,0,('Dados gerais'!$B$21+'Dados gerais'!$B$19)*86400*'Série de vazões medidas'!B94/1000000))</f>
        <v>#NUM!</v>
      </c>
      <c r="I92" s="5" t="e">
        <f t="shared" si="5"/>
        <v>#NUM!</v>
      </c>
      <c r="J92" s="5" t="e">
        <f>IF(A92="","",MAX(0,I92-'Dados gerais'!$B$14/1000000))</f>
        <v>#NUM!</v>
      </c>
      <c r="K92" s="5" t="e">
        <f t="shared" si="7"/>
        <v>#NUM!</v>
      </c>
    </row>
    <row r="93" spans="1:11" x14ac:dyDescent="0.25">
      <c r="A93" s="2" t="e">
        <f>'Série de vazões medidas'!A95</f>
        <v>#NUM!</v>
      </c>
      <c r="B93" s="1" t="e">
        <f>IF(A93="","",'Série de vazões medidas'!C95*'Dados gerais'!$B$11/'Dados gerais'!$B$10)</f>
        <v>#NUM!</v>
      </c>
      <c r="C93" s="4" t="e">
        <f t="shared" si="6"/>
        <v>#NUM!</v>
      </c>
      <c r="D93" s="4" t="e">
        <f>IF(A93="","",B93*86400*'Série de vazões medidas'!B95/1000000)</f>
        <v>#NUM!</v>
      </c>
      <c r="E93" t="e">
        <f>IF(A93="","",VLOOKUP(C93*1000000,'Dados gerais'!$C$28:$D$2916,2))</f>
        <v>#NUM!</v>
      </c>
      <c r="F93" s="5" t="e">
        <f>IF(A93="","",VLOOKUP(MONTH($A93),'Dados gerais'!$I$5:$J$16,2))</f>
        <v>#NUM!</v>
      </c>
      <c r="G93" s="5" t="e">
        <f t="shared" si="4"/>
        <v>#NUM!</v>
      </c>
      <c r="H93" s="1" t="e">
        <f>IF(A93="","",IF(C93&lt;'Dados gerais'!$B$15/1000000,0,('Dados gerais'!$B$21+'Dados gerais'!$B$19)*86400*'Série de vazões medidas'!B95/1000000))</f>
        <v>#NUM!</v>
      </c>
      <c r="I93" s="5" t="e">
        <f t="shared" si="5"/>
        <v>#NUM!</v>
      </c>
      <c r="J93" s="5" t="e">
        <f>IF(A93="","",MAX(0,I93-'Dados gerais'!$B$14/1000000))</f>
        <v>#NUM!</v>
      </c>
      <c r="K93" s="5" t="e">
        <f t="shared" si="7"/>
        <v>#NUM!</v>
      </c>
    </row>
    <row r="94" spans="1:11" x14ac:dyDescent="0.25">
      <c r="A94" s="2" t="e">
        <f>'Série de vazões medidas'!A96</f>
        <v>#NUM!</v>
      </c>
      <c r="B94" s="1" t="e">
        <f>IF(A94="","",'Série de vazões medidas'!C96*'Dados gerais'!$B$11/'Dados gerais'!$B$10)</f>
        <v>#NUM!</v>
      </c>
      <c r="C94" s="4" t="e">
        <f t="shared" si="6"/>
        <v>#NUM!</v>
      </c>
      <c r="D94" s="4" t="e">
        <f>IF(A94="","",B94*86400*'Série de vazões medidas'!B96/1000000)</f>
        <v>#NUM!</v>
      </c>
      <c r="E94" t="e">
        <f>IF(A94="","",VLOOKUP(C94*1000000,'Dados gerais'!$C$28:$D$2916,2))</f>
        <v>#NUM!</v>
      </c>
      <c r="F94" s="5" t="e">
        <f>IF(A94="","",VLOOKUP(MONTH($A94),'Dados gerais'!$I$5:$J$16,2))</f>
        <v>#NUM!</v>
      </c>
      <c r="G94" s="5" t="e">
        <f t="shared" si="4"/>
        <v>#NUM!</v>
      </c>
      <c r="H94" s="1" t="e">
        <f>IF(A94="","",IF(C94&lt;'Dados gerais'!$B$15/1000000,0,('Dados gerais'!$B$21+'Dados gerais'!$B$19)*86400*'Série de vazões medidas'!B96/1000000))</f>
        <v>#NUM!</v>
      </c>
      <c r="I94" s="5" t="e">
        <f t="shared" si="5"/>
        <v>#NUM!</v>
      </c>
      <c r="J94" s="5" t="e">
        <f>IF(A94="","",MAX(0,I94-'Dados gerais'!$B$14/1000000))</f>
        <v>#NUM!</v>
      </c>
      <c r="K94" s="5" t="e">
        <f t="shared" si="7"/>
        <v>#NUM!</v>
      </c>
    </row>
    <row r="95" spans="1:11" x14ac:dyDescent="0.25">
      <c r="A95" s="2" t="e">
        <f>'Série de vazões medidas'!A97</f>
        <v>#NUM!</v>
      </c>
      <c r="B95" s="1" t="e">
        <f>IF(A95="","",'Série de vazões medidas'!C97*'Dados gerais'!$B$11/'Dados gerais'!$B$10)</f>
        <v>#NUM!</v>
      </c>
      <c r="C95" s="4" t="e">
        <f t="shared" si="6"/>
        <v>#NUM!</v>
      </c>
      <c r="D95" s="4" t="e">
        <f>IF(A95="","",B95*86400*'Série de vazões medidas'!B97/1000000)</f>
        <v>#NUM!</v>
      </c>
      <c r="E95" t="e">
        <f>IF(A95="","",VLOOKUP(C95*1000000,'Dados gerais'!$C$28:$D$2916,2))</f>
        <v>#NUM!</v>
      </c>
      <c r="F95" s="5" t="e">
        <f>IF(A95="","",VLOOKUP(MONTH($A95),'Dados gerais'!$I$5:$J$16,2))</f>
        <v>#NUM!</v>
      </c>
      <c r="G95" s="5" t="e">
        <f t="shared" si="4"/>
        <v>#NUM!</v>
      </c>
      <c r="H95" s="1" t="e">
        <f>IF(A95="","",IF(C95&lt;'Dados gerais'!$B$15/1000000,0,('Dados gerais'!$B$21+'Dados gerais'!$B$19)*86400*'Série de vazões medidas'!B97/1000000))</f>
        <v>#NUM!</v>
      </c>
      <c r="I95" s="5" t="e">
        <f t="shared" si="5"/>
        <v>#NUM!</v>
      </c>
      <c r="J95" s="5" t="e">
        <f>IF(A95="","",MAX(0,I95-'Dados gerais'!$B$14/1000000))</f>
        <v>#NUM!</v>
      </c>
      <c r="K95" s="5" t="e">
        <f t="shared" si="7"/>
        <v>#NUM!</v>
      </c>
    </row>
    <row r="96" spans="1:11" x14ac:dyDescent="0.25">
      <c r="A96" s="2" t="e">
        <f>'Série de vazões medidas'!A98</f>
        <v>#NUM!</v>
      </c>
      <c r="B96" s="1" t="e">
        <f>IF(A96="","",'Série de vazões medidas'!C98*'Dados gerais'!$B$11/'Dados gerais'!$B$10)</f>
        <v>#NUM!</v>
      </c>
      <c r="C96" s="4" t="e">
        <f t="shared" si="6"/>
        <v>#NUM!</v>
      </c>
      <c r="D96" s="4" t="e">
        <f>IF(A96="","",B96*86400*'Série de vazões medidas'!B98/1000000)</f>
        <v>#NUM!</v>
      </c>
      <c r="E96" t="e">
        <f>IF(A96="","",VLOOKUP(C96*1000000,'Dados gerais'!$C$28:$D$2916,2))</f>
        <v>#NUM!</v>
      </c>
      <c r="F96" s="5" t="e">
        <f>IF(A96="","",VLOOKUP(MONTH($A96),'Dados gerais'!$I$5:$J$16,2))</f>
        <v>#NUM!</v>
      </c>
      <c r="G96" s="5" t="e">
        <f t="shared" si="4"/>
        <v>#NUM!</v>
      </c>
      <c r="H96" s="1" t="e">
        <f>IF(A96="","",IF(C96&lt;'Dados gerais'!$B$15/1000000,0,('Dados gerais'!$B$21+'Dados gerais'!$B$19)*86400*'Série de vazões medidas'!B98/1000000))</f>
        <v>#NUM!</v>
      </c>
      <c r="I96" s="5" t="e">
        <f t="shared" si="5"/>
        <v>#NUM!</v>
      </c>
      <c r="J96" s="5" t="e">
        <f>IF(A96="","",MAX(0,I96-'Dados gerais'!$B$14/1000000))</f>
        <v>#NUM!</v>
      </c>
      <c r="K96" s="5" t="e">
        <f t="shared" si="7"/>
        <v>#NUM!</v>
      </c>
    </row>
    <row r="97" spans="1:11" x14ac:dyDescent="0.25">
      <c r="A97" s="2" t="e">
        <f>'Série de vazões medidas'!A99</f>
        <v>#NUM!</v>
      </c>
      <c r="B97" s="1" t="e">
        <f>IF(A97="","",'Série de vazões medidas'!C99*'Dados gerais'!$B$11/'Dados gerais'!$B$10)</f>
        <v>#NUM!</v>
      </c>
      <c r="C97" s="4" t="e">
        <f t="shared" si="6"/>
        <v>#NUM!</v>
      </c>
      <c r="D97" s="4" t="e">
        <f>IF(A97="","",B97*86400*'Série de vazões medidas'!B99/1000000)</f>
        <v>#NUM!</v>
      </c>
      <c r="E97" t="e">
        <f>IF(A97="","",VLOOKUP(C97*1000000,'Dados gerais'!$C$28:$D$2916,2))</f>
        <v>#NUM!</v>
      </c>
      <c r="F97" s="5" t="e">
        <f>IF(A97="","",VLOOKUP(MONTH($A97),'Dados gerais'!$I$5:$J$16,2))</f>
        <v>#NUM!</v>
      </c>
      <c r="G97" s="5" t="e">
        <f t="shared" si="4"/>
        <v>#NUM!</v>
      </c>
      <c r="H97" s="1" t="e">
        <f>IF(A97="","",IF(C97&lt;'Dados gerais'!$B$15/1000000,0,('Dados gerais'!$B$21+'Dados gerais'!$B$19)*86400*'Série de vazões medidas'!B99/1000000))</f>
        <v>#NUM!</v>
      </c>
      <c r="I97" s="5" t="e">
        <f t="shared" si="5"/>
        <v>#NUM!</v>
      </c>
      <c r="J97" s="5" t="e">
        <f>IF(A97="","",MAX(0,I97-'Dados gerais'!$B$14/1000000))</f>
        <v>#NUM!</v>
      </c>
      <c r="K97" s="5" t="e">
        <f t="shared" si="7"/>
        <v>#NUM!</v>
      </c>
    </row>
    <row r="98" spans="1:11" x14ac:dyDescent="0.25">
      <c r="A98" s="2" t="e">
        <f>'Série de vazões medidas'!A100</f>
        <v>#NUM!</v>
      </c>
      <c r="B98" s="1" t="e">
        <f>IF(A98="","",'Série de vazões medidas'!C100*'Dados gerais'!$B$11/'Dados gerais'!$B$10)</f>
        <v>#NUM!</v>
      </c>
      <c r="C98" s="4" t="e">
        <f t="shared" si="6"/>
        <v>#NUM!</v>
      </c>
      <c r="D98" s="4" t="e">
        <f>IF(A98="","",B98*86400*'Série de vazões medidas'!B100/1000000)</f>
        <v>#NUM!</v>
      </c>
      <c r="E98" t="e">
        <f>IF(A98="","",VLOOKUP(C98*1000000,'Dados gerais'!$C$28:$D$2916,2))</f>
        <v>#NUM!</v>
      </c>
      <c r="F98" s="5" t="e">
        <f>IF(A98="","",VLOOKUP(MONTH($A98),'Dados gerais'!$I$5:$J$16,2))</f>
        <v>#NUM!</v>
      </c>
      <c r="G98" s="5" t="e">
        <f t="shared" si="4"/>
        <v>#NUM!</v>
      </c>
      <c r="H98" s="1" t="e">
        <f>IF(A98="","",IF(C98&lt;'Dados gerais'!$B$15/1000000,0,('Dados gerais'!$B$21+'Dados gerais'!$B$19)*86400*'Série de vazões medidas'!B100/1000000))</f>
        <v>#NUM!</v>
      </c>
      <c r="I98" s="5" t="e">
        <f t="shared" si="5"/>
        <v>#NUM!</v>
      </c>
      <c r="J98" s="5" t="e">
        <f>IF(A98="","",MAX(0,I98-'Dados gerais'!$B$14/1000000))</f>
        <v>#NUM!</v>
      </c>
      <c r="K98" s="5" t="e">
        <f t="shared" si="7"/>
        <v>#NUM!</v>
      </c>
    </row>
    <row r="99" spans="1:11" x14ac:dyDescent="0.25">
      <c r="A99" s="2" t="e">
        <f>'Série de vazões medidas'!A101</f>
        <v>#NUM!</v>
      </c>
      <c r="B99" s="1" t="e">
        <f>IF(A99="","",'Série de vazões medidas'!C101*'Dados gerais'!$B$11/'Dados gerais'!$B$10)</f>
        <v>#NUM!</v>
      </c>
      <c r="C99" s="4" t="e">
        <f t="shared" si="6"/>
        <v>#NUM!</v>
      </c>
      <c r="D99" s="4" t="e">
        <f>IF(A99="","",B99*86400*'Série de vazões medidas'!B101/1000000)</f>
        <v>#NUM!</v>
      </c>
      <c r="E99" t="e">
        <f>IF(A99="","",VLOOKUP(C99*1000000,'Dados gerais'!$C$28:$D$2916,2))</f>
        <v>#NUM!</v>
      </c>
      <c r="F99" s="5" t="e">
        <f>IF(A99="","",VLOOKUP(MONTH($A99),'Dados gerais'!$I$5:$J$16,2))</f>
        <v>#NUM!</v>
      </c>
      <c r="G99" s="5" t="e">
        <f t="shared" si="4"/>
        <v>#NUM!</v>
      </c>
      <c r="H99" s="1" t="e">
        <f>IF(A99="","",IF(C99&lt;'Dados gerais'!$B$15/1000000,0,('Dados gerais'!$B$21+'Dados gerais'!$B$19)*86400*'Série de vazões medidas'!B101/1000000))</f>
        <v>#NUM!</v>
      </c>
      <c r="I99" s="5" t="e">
        <f t="shared" si="5"/>
        <v>#NUM!</v>
      </c>
      <c r="J99" s="5" t="e">
        <f>IF(A99="","",MAX(0,I99-'Dados gerais'!$B$14/1000000))</f>
        <v>#NUM!</v>
      </c>
      <c r="K99" s="5" t="e">
        <f t="shared" si="7"/>
        <v>#NUM!</v>
      </c>
    </row>
    <row r="100" spans="1:11" x14ac:dyDescent="0.25">
      <c r="A100" s="2" t="e">
        <f>'Série de vazões medidas'!A102</f>
        <v>#NUM!</v>
      </c>
      <c r="B100" s="1" t="e">
        <f>IF(A100="","",'Série de vazões medidas'!C102*'Dados gerais'!$B$11/'Dados gerais'!$B$10)</f>
        <v>#NUM!</v>
      </c>
      <c r="C100" s="4" t="e">
        <f t="shared" si="6"/>
        <v>#NUM!</v>
      </c>
      <c r="D100" s="4" t="e">
        <f>IF(A100="","",B100*86400*'Série de vazões medidas'!B102/1000000)</f>
        <v>#NUM!</v>
      </c>
      <c r="E100" t="e">
        <f>IF(A100="","",VLOOKUP(C100*1000000,'Dados gerais'!$C$28:$D$2916,2))</f>
        <v>#NUM!</v>
      </c>
      <c r="F100" s="5" t="e">
        <f>IF(A100="","",VLOOKUP(MONTH($A100),'Dados gerais'!$I$5:$J$16,2))</f>
        <v>#NUM!</v>
      </c>
      <c r="G100" s="5" t="e">
        <f t="shared" si="4"/>
        <v>#NUM!</v>
      </c>
      <c r="H100" s="1" t="e">
        <f>IF(A100="","",IF(C100&lt;'Dados gerais'!$B$15/1000000,0,('Dados gerais'!$B$21+'Dados gerais'!$B$19)*86400*'Série de vazões medidas'!B102/1000000))</f>
        <v>#NUM!</v>
      </c>
      <c r="I100" s="5" t="e">
        <f t="shared" si="5"/>
        <v>#NUM!</v>
      </c>
      <c r="J100" s="5" t="e">
        <f>IF(A100="","",MAX(0,I100-'Dados gerais'!$B$14/1000000))</f>
        <v>#NUM!</v>
      </c>
      <c r="K100" s="5" t="e">
        <f t="shared" si="7"/>
        <v>#NUM!</v>
      </c>
    </row>
    <row r="101" spans="1:11" x14ac:dyDescent="0.25">
      <c r="A101" s="2" t="e">
        <f>'Série de vazões medidas'!A103</f>
        <v>#NUM!</v>
      </c>
      <c r="B101" s="1" t="e">
        <f>IF(A101="","",'Série de vazões medidas'!C103*'Dados gerais'!$B$11/'Dados gerais'!$B$10)</f>
        <v>#NUM!</v>
      </c>
      <c r="C101" s="4" t="e">
        <f t="shared" si="6"/>
        <v>#NUM!</v>
      </c>
      <c r="D101" s="4" t="e">
        <f>IF(A101="","",B101*86400*'Série de vazões medidas'!B103/1000000)</f>
        <v>#NUM!</v>
      </c>
      <c r="E101" t="e">
        <f>IF(A101="","",VLOOKUP(C101*1000000,'Dados gerais'!$C$28:$D$2916,2))</f>
        <v>#NUM!</v>
      </c>
      <c r="F101" s="5" t="e">
        <f>IF(A101="","",VLOOKUP(MONTH($A101),'Dados gerais'!$I$5:$J$16,2))</f>
        <v>#NUM!</v>
      </c>
      <c r="G101" s="5" t="e">
        <f t="shared" si="4"/>
        <v>#NUM!</v>
      </c>
      <c r="H101" s="1" t="e">
        <f>IF(A101="","",IF(C101&lt;'Dados gerais'!$B$15/1000000,0,('Dados gerais'!$B$21+'Dados gerais'!$B$19)*86400*'Série de vazões medidas'!B103/1000000))</f>
        <v>#NUM!</v>
      </c>
      <c r="I101" s="5" t="e">
        <f t="shared" si="5"/>
        <v>#NUM!</v>
      </c>
      <c r="J101" s="5" t="e">
        <f>IF(A101="","",MAX(0,I101-'Dados gerais'!$B$14/1000000))</f>
        <v>#NUM!</v>
      </c>
      <c r="K101" s="5" t="e">
        <f t="shared" si="7"/>
        <v>#NUM!</v>
      </c>
    </row>
    <row r="102" spans="1:11" x14ac:dyDescent="0.25">
      <c r="A102" s="2" t="e">
        <f>'Série de vazões medidas'!A104</f>
        <v>#NUM!</v>
      </c>
      <c r="B102" s="1" t="e">
        <f>IF(A102="","",'Série de vazões medidas'!C104*'Dados gerais'!$B$11/'Dados gerais'!$B$10)</f>
        <v>#NUM!</v>
      </c>
      <c r="C102" s="4" t="e">
        <f t="shared" si="6"/>
        <v>#NUM!</v>
      </c>
      <c r="D102" s="4" t="e">
        <f>IF(A102="","",B102*86400*'Série de vazões medidas'!B104/1000000)</f>
        <v>#NUM!</v>
      </c>
      <c r="E102" t="e">
        <f>IF(A102="","",VLOOKUP(C102*1000000,'Dados gerais'!$C$28:$D$2916,2))</f>
        <v>#NUM!</v>
      </c>
      <c r="F102" s="5" t="e">
        <f>IF(A102="","",VLOOKUP(MONTH($A102),'Dados gerais'!$I$5:$J$16,2))</f>
        <v>#NUM!</v>
      </c>
      <c r="G102" s="5" t="e">
        <f t="shared" si="4"/>
        <v>#NUM!</v>
      </c>
      <c r="H102" s="1" t="e">
        <f>IF(A102="","",IF(C102&lt;'Dados gerais'!$B$15/1000000,0,('Dados gerais'!$B$21+'Dados gerais'!$B$19)*86400*'Série de vazões medidas'!B104/1000000))</f>
        <v>#NUM!</v>
      </c>
      <c r="I102" s="5" t="e">
        <f t="shared" si="5"/>
        <v>#NUM!</v>
      </c>
      <c r="J102" s="5" t="e">
        <f>IF(A102="","",MAX(0,I102-'Dados gerais'!$B$14/1000000))</f>
        <v>#NUM!</v>
      </c>
      <c r="K102" s="5" t="e">
        <f t="shared" si="7"/>
        <v>#NUM!</v>
      </c>
    </row>
    <row r="103" spans="1:11" x14ac:dyDescent="0.25">
      <c r="A103" s="2" t="e">
        <f>'Série de vazões medidas'!A105</f>
        <v>#NUM!</v>
      </c>
      <c r="B103" s="1" t="e">
        <f>IF(A103="","",'Série de vazões medidas'!C105*'Dados gerais'!$B$11/'Dados gerais'!$B$10)</f>
        <v>#NUM!</v>
      </c>
      <c r="C103" s="4" t="e">
        <f t="shared" si="6"/>
        <v>#NUM!</v>
      </c>
      <c r="D103" s="4" t="e">
        <f>IF(A103="","",B103*86400*'Série de vazões medidas'!B105/1000000)</f>
        <v>#NUM!</v>
      </c>
      <c r="E103" t="e">
        <f>IF(A103="","",VLOOKUP(C103*1000000,'Dados gerais'!$C$28:$D$2916,2))</f>
        <v>#NUM!</v>
      </c>
      <c r="F103" s="5" t="e">
        <f>IF(A103="","",VLOOKUP(MONTH($A103),'Dados gerais'!$I$5:$J$16,2))</f>
        <v>#NUM!</v>
      </c>
      <c r="G103" s="5" t="e">
        <f t="shared" si="4"/>
        <v>#NUM!</v>
      </c>
      <c r="H103" s="1" t="e">
        <f>IF(A103="","",IF(C103&lt;'Dados gerais'!$B$15/1000000,0,('Dados gerais'!$B$21+'Dados gerais'!$B$19)*86400*'Série de vazões medidas'!B105/1000000))</f>
        <v>#NUM!</v>
      </c>
      <c r="I103" s="5" t="e">
        <f t="shared" si="5"/>
        <v>#NUM!</v>
      </c>
      <c r="J103" s="5" t="e">
        <f>IF(A103="","",MAX(0,I103-'Dados gerais'!$B$14/1000000))</f>
        <v>#NUM!</v>
      </c>
      <c r="K103" s="5" t="e">
        <f t="shared" si="7"/>
        <v>#NUM!</v>
      </c>
    </row>
    <row r="104" spans="1:11" x14ac:dyDescent="0.25">
      <c r="A104" s="2" t="e">
        <f>'Série de vazões medidas'!A106</f>
        <v>#NUM!</v>
      </c>
      <c r="B104" s="1" t="e">
        <f>IF(A104="","",'Série de vazões medidas'!C106*'Dados gerais'!$B$11/'Dados gerais'!$B$10)</f>
        <v>#NUM!</v>
      </c>
      <c r="C104" s="4" t="e">
        <f t="shared" si="6"/>
        <v>#NUM!</v>
      </c>
      <c r="D104" s="4" t="e">
        <f>IF(A104="","",B104*86400*'Série de vazões medidas'!B106/1000000)</f>
        <v>#NUM!</v>
      </c>
      <c r="E104" t="e">
        <f>IF(A104="","",VLOOKUP(C104*1000000,'Dados gerais'!$C$28:$D$2916,2))</f>
        <v>#NUM!</v>
      </c>
      <c r="F104" s="5" t="e">
        <f>IF(A104="","",VLOOKUP(MONTH($A104),'Dados gerais'!$I$5:$J$16,2))</f>
        <v>#NUM!</v>
      </c>
      <c r="G104" s="5" t="e">
        <f t="shared" si="4"/>
        <v>#NUM!</v>
      </c>
      <c r="H104" s="1" t="e">
        <f>IF(A104="","",IF(C104&lt;'Dados gerais'!$B$15/1000000,0,('Dados gerais'!$B$21+'Dados gerais'!$B$19)*86400*'Série de vazões medidas'!B106/1000000))</f>
        <v>#NUM!</v>
      </c>
      <c r="I104" s="5" t="e">
        <f t="shared" si="5"/>
        <v>#NUM!</v>
      </c>
      <c r="J104" s="5" t="e">
        <f>IF(A104="","",MAX(0,I104-'Dados gerais'!$B$14/1000000))</f>
        <v>#NUM!</v>
      </c>
      <c r="K104" s="5" t="e">
        <f t="shared" si="7"/>
        <v>#NUM!</v>
      </c>
    </row>
    <row r="105" spans="1:11" x14ac:dyDescent="0.25">
      <c r="A105" s="2" t="e">
        <f>'Série de vazões medidas'!A107</f>
        <v>#NUM!</v>
      </c>
      <c r="B105" s="1" t="e">
        <f>IF(A105="","",'Série de vazões medidas'!C107*'Dados gerais'!$B$11/'Dados gerais'!$B$10)</f>
        <v>#NUM!</v>
      </c>
      <c r="C105" s="4" t="e">
        <f t="shared" si="6"/>
        <v>#NUM!</v>
      </c>
      <c r="D105" s="4" t="e">
        <f>IF(A105="","",B105*86400*'Série de vazões medidas'!B107/1000000)</f>
        <v>#NUM!</v>
      </c>
      <c r="E105" t="e">
        <f>IF(A105="","",VLOOKUP(C105*1000000,'Dados gerais'!$C$28:$D$2916,2))</f>
        <v>#NUM!</v>
      </c>
      <c r="F105" s="5" t="e">
        <f>IF(A105="","",VLOOKUP(MONTH($A105),'Dados gerais'!$I$5:$J$16,2))</f>
        <v>#NUM!</v>
      </c>
      <c r="G105" s="5" t="e">
        <f t="shared" si="4"/>
        <v>#NUM!</v>
      </c>
      <c r="H105" s="1" t="e">
        <f>IF(A105="","",IF(C105&lt;'Dados gerais'!$B$15/1000000,0,('Dados gerais'!$B$21+'Dados gerais'!$B$19)*86400*'Série de vazões medidas'!B107/1000000))</f>
        <v>#NUM!</v>
      </c>
      <c r="I105" s="5" t="e">
        <f t="shared" si="5"/>
        <v>#NUM!</v>
      </c>
      <c r="J105" s="5" t="e">
        <f>IF(A105="","",MAX(0,I105-'Dados gerais'!$B$14/1000000))</f>
        <v>#NUM!</v>
      </c>
      <c r="K105" s="5" t="e">
        <f t="shared" si="7"/>
        <v>#NUM!</v>
      </c>
    </row>
    <row r="106" spans="1:11" x14ac:dyDescent="0.25">
      <c r="A106" s="2" t="e">
        <f>'Série de vazões medidas'!A108</f>
        <v>#NUM!</v>
      </c>
      <c r="B106" s="1" t="e">
        <f>IF(A106="","",'Série de vazões medidas'!C108*'Dados gerais'!$B$11/'Dados gerais'!$B$10)</f>
        <v>#NUM!</v>
      </c>
      <c r="C106" s="4" t="e">
        <f t="shared" si="6"/>
        <v>#NUM!</v>
      </c>
      <c r="D106" s="4" t="e">
        <f>IF(A106="","",B106*86400*'Série de vazões medidas'!B108/1000000)</f>
        <v>#NUM!</v>
      </c>
      <c r="E106" t="e">
        <f>IF(A106="","",VLOOKUP(C106*1000000,'Dados gerais'!$C$28:$D$2916,2))</f>
        <v>#NUM!</v>
      </c>
      <c r="F106" s="5" t="e">
        <f>IF(A106="","",VLOOKUP(MONTH($A106),'Dados gerais'!$I$5:$J$16,2))</f>
        <v>#NUM!</v>
      </c>
      <c r="G106" s="5" t="e">
        <f t="shared" si="4"/>
        <v>#NUM!</v>
      </c>
      <c r="H106" s="1" t="e">
        <f>IF(A106="","",IF(C106&lt;'Dados gerais'!$B$15/1000000,0,('Dados gerais'!$B$21+'Dados gerais'!$B$19)*86400*'Série de vazões medidas'!B108/1000000))</f>
        <v>#NUM!</v>
      </c>
      <c r="I106" s="5" t="e">
        <f t="shared" si="5"/>
        <v>#NUM!</v>
      </c>
      <c r="J106" s="5" t="e">
        <f>IF(A106="","",MAX(0,I106-'Dados gerais'!$B$14/1000000))</f>
        <v>#NUM!</v>
      </c>
      <c r="K106" s="5" t="e">
        <f t="shared" si="7"/>
        <v>#NUM!</v>
      </c>
    </row>
    <row r="107" spans="1:11" x14ac:dyDescent="0.25">
      <c r="A107" s="2" t="e">
        <f>'Série de vazões medidas'!A109</f>
        <v>#NUM!</v>
      </c>
      <c r="B107" s="1" t="e">
        <f>IF(A107="","",'Série de vazões medidas'!C109*'Dados gerais'!$B$11/'Dados gerais'!$B$10)</f>
        <v>#NUM!</v>
      </c>
      <c r="C107" s="4" t="e">
        <f t="shared" si="6"/>
        <v>#NUM!</v>
      </c>
      <c r="D107" s="4" t="e">
        <f>IF(A107="","",B107*86400*'Série de vazões medidas'!B109/1000000)</f>
        <v>#NUM!</v>
      </c>
      <c r="E107" t="e">
        <f>IF(A107="","",VLOOKUP(C107*1000000,'Dados gerais'!$C$28:$D$2916,2))</f>
        <v>#NUM!</v>
      </c>
      <c r="F107" s="5" t="e">
        <f>IF(A107="","",VLOOKUP(MONTH($A107),'Dados gerais'!$I$5:$J$16,2))</f>
        <v>#NUM!</v>
      </c>
      <c r="G107" s="5" t="e">
        <f t="shared" si="4"/>
        <v>#NUM!</v>
      </c>
      <c r="H107" s="1" t="e">
        <f>IF(A107="","",IF(C107&lt;'Dados gerais'!$B$15/1000000,0,('Dados gerais'!$B$21+'Dados gerais'!$B$19)*86400*'Série de vazões medidas'!B109/1000000))</f>
        <v>#NUM!</v>
      </c>
      <c r="I107" s="5" t="e">
        <f t="shared" si="5"/>
        <v>#NUM!</v>
      </c>
      <c r="J107" s="5" t="e">
        <f>IF(A107="","",MAX(0,I107-'Dados gerais'!$B$14/1000000))</f>
        <v>#NUM!</v>
      </c>
      <c r="K107" s="5" t="e">
        <f t="shared" si="7"/>
        <v>#NUM!</v>
      </c>
    </row>
    <row r="108" spans="1:11" x14ac:dyDescent="0.25">
      <c r="A108" s="2" t="e">
        <f>'Série de vazões medidas'!A110</f>
        <v>#NUM!</v>
      </c>
      <c r="B108" s="1" t="e">
        <f>IF(A108="","",'Série de vazões medidas'!C110*'Dados gerais'!$B$11/'Dados gerais'!$B$10)</f>
        <v>#NUM!</v>
      </c>
      <c r="C108" s="4" t="e">
        <f t="shared" si="6"/>
        <v>#NUM!</v>
      </c>
      <c r="D108" s="4" t="e">
        <f>IF(A108="","",B108*86400*'Série de vazões medidas'!B110/1000000)</f>
        <v>#NUM!</v>
      </c>
      <c r="E108" t="e">
        <f>IF(A108="","",VLOOKUP(C108*1000000,'Dados gerais'!$C$28:$D$2916,2))</f>
        <v>#NUM!</v>
      </c>
      <c r="F108" s="5" t="e">
        <f>IF(A108="","",VLOOKUP(MONTH($A108),'Dados gerais'!$I$5:$J$16,2))</f>
        <v>#NUM!</v>
      </c>
      <c r="G108" s="5" t="e">
        <f t="shared" si="4"/>
        <v>#NUM!</v>
      </c>
      <c r="H108" s="1" t="e">
        <f>IF(A108="","",IF(C108&lt;'Dados gerais'!$B$15/1000000,0,('Dados gerais'!$B$21+'Dados gerais'!$B$19)*86400*'Série de vazões medidas'!B110/1000000))</f>
        <v>#NUM!</v>
      </c>
      <c r="I108" s="5" t="e">
        <f t="shared" si="5"/>
        <v>#NUM!</v>
      </c>
      <c r="J108" s="5" t="e">
        <f>IF(A108="","",MAX(0,I108-'Dados gerais'!$B$14/1000000))</f>
        <v>#NUM!</v>
      </c>
      <c r="K108" s="5" t="e">
        <f t="shared" si="7"/>
        <v>#NUM!</v>
      </c>
    </row>
    <row r="109" spans="1:11" x14ac:dyDescent="0.25">
      <c r="A109" s="2" t="e">
        <f>'Série de vazões medidas'!A111</f>
        <v>#NUM!</v>
      </c>
      <c r="B109" s="1" t="e">
        <f>IF(A109="","",'Série de vazões medidas'!C111*'Dados gerais'!$B$11/'Dados gerais'!$B$10)</f>
        <v>#NUM!</v>
      </c>
      <c r="C109" s="4" t="e">
        <f t="shared" si="6"/>
        <v>#NUM!</v>
      </c>
      <c r="D109" s="4" t="e">
        <f>IF(A109="","",B109*86400*'Série de vazões medidas'!B111/1000000)</f>
        <v>#NUM!</v>
      </c>
      <c r="E109" t="e">
        <f>IF(A109="","",VLOOKUP(C109*1000000,'Dados gerais'!$C$28:$D$2916,2))</f>
        <v>#NUM!</v>
      </c>
      <c r="F109" s="5" t="e">
        <f>IF(A109="","",VLOOKUP(MONTH($A109),'Dados gerais'!$I$5:$J$16,2))</f>
        <v>#NUM!</v>
      </c>
      <c r="G109" s="5" t="e">
        <f t="shared" si="4"/>
        <v>#NUM!</v>
      </c>
      <c r="H109" s="1" t="e">
        <f>IF(A109="","",IF(C109&lt;'Dados gerais'!$B$15/1000000,0,('Dados gerais'!$B$21+'Dados gerais'!$B$19)*86400*'Série de vazões medidas'!B111/1000000))</f>
        <v>#NUM!</v>
      </c>
      <c r="I109" s="5" t="e">
        <f t="shared" si="5"/>
        <v>#NUM!</v>
      </c>
      <c r="J109" s="5" t="e">
        <f>IF(A109="","",MAX(0,I109-'Dados gerais'!$B$14/1000000))</f>
        <v>#NUM!</v>
      </c>
      <c r="K109" s="5" t="e">
        <f t="shared" si="7"/>
        <v>#NUM!</v>
      </c>
    </row>
    <row r="110" spans="1:11" x14ac:dyDescent="0.25">
      <c r="A110" s="2" t="e">
        <f>'Série de vazões medidas'!A112</f>
        <v>#NUM!</v>
      </c>
      <c r="B110" s="1" t="e">
        <f>IF(A110="","",'Série de vazões medidas'!C112*'Dados gerais'!$B$11/'Dados gerais'!$B$10)</f>
        <v>#NUM!</v>
      </c>
      <c r="C110" s="4" t="e">
        <f t="shared" si="6"/>
        <v>#NUM!</v>
      </c>
      <c r="D110" s="4" t="e">
        <f>IF(A110="","",B110*86400*'Série de vazões medidas'!B112/1000000)</f>
        <v>#NUM!</v>
      </c>
      <c r="E110" t="e">
        <f>IF(A110="","",VLOOKUP(C110*1000000,'Dados gerais'!$C$28:$D$2916,2))</f>
        <v>#NUM!</v>
      </c>
      <c r="F110" s="5" t="e">
        <f>IF(A110="","",VLOOKUP(MONTH($A110),'Dados gerais'!$I$5:$J$16,2))</f>
        <v>#NUM!</v>
      </c>
      <c r="G110" s="5" t="e">
        <f t="shared" si="4"/>
        <v>#NUM!</v>
      </c>
      <c r="H110" s="1" t="e">
        <f>IF(A110="","",IF(C110&lt;'Dados gerais'!$B$15/1000000,0,('Dados gerais'!$B$21+'Dados gerais'!$B$19)*86400*'Série de vazões medidas'!B112/1000000))</f>
        <v>#NUM!</v>
      </c>
      <c r="I110" s="5" t="e">
        <f t="shared" si="5"/>
        <v>#NUM!</v>
      </c>
      <c r="J110" s="5" t="e">
        <f>IF(A110="","",MAX(0,I110-'Dados gerais'!$B$14/1000000))</f>
        <v>#NUM!</v>
      </c>
      <c r="K110" s="5" t="e">
        <f t="shared" si="7"/>
        <v>#NUM!</v>
      </c>
    </row>
    <row r="111" spans="1:11" x14ac:dyDescent="0.25">
      <c r="A111" s="2" t="e">
        <f>'Série de vazões medidas'!A113</f>
        <v>#NUM!</v>
      </c>
      <c r="B111" s="1" t="e">
        <f>IF(A111="","",'Série de vazões medidas'!C113*'Dados gerais'!$B$11/'Dados gerais'!$B$10)</f>
        <v>#NUM!</v>
      </c>
      <c r="C111" s="4" t="e">
        <f t="shared" si="6"/>
        <v>#NUM!</v>
      </c>
      <c r="D111" s="4" t="e">
        <f>IF(A111="","",B111*86400*'Série de vazões medidas'!B113/1000000)</f>
        <v>#NUM!</v>
      </c>
      <c r="E111" t="e">
        <f>IF(A111="","",VLOOKUP(C111*1000000,'Dados gerais'!$C$28:$D$2916,2))</f>
        <v>#NUM!</v>
      </c>
      <c r="F111" s="5" t="e">
        <f>IF(A111="","",VLOOKUP(MONTH($A111),'Dados gerais'!$I$5:$J$16,2))</f>
        <v>#NUM!</v>
      </c>
      <c r="G111" s="5" t="e">
        <f t="shared" si="4"/>
        <v>#NUM!</v>
      </c>
      <c r="H111" s="1" t="e">
        <f>IF(A111="","",IF(C111&lt;'Dados gerais'!$B$15/1000000,0,('Dados gerais'!$B$21+'Dados gerais'!$B$19)*86400*'Série de vazões medidas'!B113/1000000))</f>
        <v>#NUM!</v>
      </c>
      <c r="I111" s="5" t="e">
        <f t="shared" si="5"/>
        <v>#NUM!</v>
      </c>
      <c r="J111" s="5" t="e">
        <f>IF(A111="","",MAX(0,I111-'Dados gerais'!$B$14/1000000))</f>
        <v>#NUM!</v>
      </c>
      <c r="K111" s="5" t="e">
        <f t="shared" si="7"/>
        <v>#NUM!</v>
      </c>
    </row>
    <row r="112" spans="1:11" x14ac:dyDescent="0.25">
      <c r="A112" s="2" t="e">
        <f>'Série de vazões medidas'!A114</f>
        <v>#NUM!</v>
      </c>
      <c r="B112" s="1" t="e">
        <f>IF(A112="","",'Série de vazões medidas'!C114*'Dados gerais'!$B$11/'Dados gerais'!$B$10)</f>
        <v>#NUM!</v>
      </c>
      <c r="C112" s="4" t="e">
        <f t="shared" si="6"/>
        <v>#NUM!</v>
      </c>
      <c r="D112" s="4" t="e">
        <f>IF(A112="","",B112*86400*'Série de vazões medidas'!B114/1000000)</f>
        <v>#NUM!</v>
      </c>
      <c r="E112" t="e">
        <f>IF(A112="","",VLOOKUP(C112*1000000,'Dados gerais'!$C$28:$D$2916,2))</f>
        <v>#NUM!</v>
      </c>
      <c r="F112" s="5" t="e">
        <f>IF(A112="","",VLOOKUP(MONTH($A112),'Dados gerais'!$I$5:$J$16,2))</f>
        <v>#NUM!</v>
      </c>
      <c r="G112" s="5" t="e">
        <f t="shared" si="4"/>
        <v>#NUM!</v>
      </c>
      <c r="H112" s="1" t="e">
        <f>IF(A112="","",IF(C112&lt;'Dados gerais'!$B$15/1000000,0,('Dados gerais'!$B$21+'Dados gerais'!$B$19)*86400*'Série de vazões medidas'!B114/1000000))</f>
        <v>#NUM!</v>
      </c>
      <c r="I112" s="5" t="e">
        <f t="shared" si="5"/>
        <v>#NUM!</v>
      </c>
      <c r="J112" s="5" t="e">
        <f>IF(A112="","",MAX(0,I112-'Dados gerais'!$B$14/1000000))</f>
        <v>#NUM!</v>
      </c>
      <c r="K112" s="5" t="e">
        <f t="shared" si="7"/>
        <v>#NUM!</v>
      </c>
    </row>
    <row r="113" spans="1:11" x14ac:dyDescent="0.25">
      <c r="A113" s="2" t="e">
        <f>'Série de vazões medidas'!A115</f>
        <v>#NUM!</v>
      </c>
      <c r="B113" s="1" t="e">
        <f>IF(A113="","",'Série de vazões medidas'!C115*'Dados gerais'!$B$11/'Dados gerais'!$B$10)</f>
        <v>#NUM!</v>
      </c>
      <c r="C113" s="4" t="e">
        <f t="shared" si="6"/>
        <v>#NUM!</v>
      </c>
      <c r="D113" s="4" t="e">
        <f>IF(A113="","",B113*86400*'Série de vazões medidas'!B115/1000000)</f>
        <v>#NUM!</v>
      </c>
      <c r="E113" t="e">
        <f>IF(A113="","",VLOOKUP(C113*1000000,'Dados gerais'!$C$28:$D$2916,2))</f>
        <v>#NUM!</v>
      </c>
      <c r="F113" s="5" t="e">
        <f>IF(A113="","",VLOOKUP(MONTH($A113),'Dados gerais'!$I$5:$J$16,2))</f>
        <v>#NUM!</v>
      </c>
      <c r="G113" s="5" t="e">
        <f t="shared" si="4"/>
        <v>#NUM!</v>
      </c>
      <c r="H113" s="1" t="e">
        <f>IF(A113="","",IF(C113&lt;'Dados gerais'!$B$15/1000000,0,('Dados gerais'!$B$21+'Dados gerais'!$B$19)*86400*'Série de vazões medidas'!B115/1000000))</f>
        <v>#NUM!</v>
      </c>
      <c r="I113" s="5" t="e">
        <f t="shared" si="5"/>
        <v>#NUM!</v>
      </c>
      <c r="J113" s="5" t="e">
        <f>IF(A113="","",MAX(0,I113-'Dados gerais'!$B$14/1000000))</f>
        <v>#NUM!</v>
      </c>
      <c r="K113" s="5" t="e">
        <f t="shared" si="7"/>
        <v>#NUM!</v>
      </c>
    </row>
    <row r="114" spans="1:11" x14ac:dyDescent="0.25">
      <c r="A114" s="2" t="e">
        <f>'Série de vazões medidas'!A116</f>
        <v>#NUM!</v>
      </c>
      <c r="B114" s="1" t="e">
        <f>IF(A114="","",'Série de vazões medidas'!C116*'Dados gerais'!$B$11/'Dados gerais'!$B$10)</f>
        <v>#NUM!</v>
      </c>
      <c r="C114" s="4" t="e">
        <f t="shared" si="6"/>
        <v>#NUM!</v>
      </c>
      <c r="D114" s="4" t="e">
        <f>IF(A114="","",B114*86400*'Série de vazões medidas'!B116/1000000)</f>
        <v>#NUM!</v>
      </c>
      <c r="E114" t="e">
        <f>IF(A114="","",VLOOKUP(C114*1000000,'Dados gerais'!$C$28:$D$2916,2))</f>
        <v>#NUM!</v>
      </c>
      <c r="F114" s="5" t="e">
        <f>IF(A114="","",VLOOKUP(MONTH($A114),'Dados gerais'!$I$5:$J$16,2))</f>
        <v>#NUM!</v>
      </c>
      <c r="G114" s="5" t="e">
        <f t="shared" si="4"/>
        <v>#NUM!</v>
      </c>
      <c r="H114" s="1" t="e">
        <f>IF(A114="","",IF(C114&lt;'Dados gerais'!$B$15/1000000,0,('Dados gerais'!$B$21+'Dados gerais'!$B$19)*86400*'Série de vazões medidas'!B116/1000000))</f>
        <v>#NUM!</v>
      </c>
      <c r="I114" s="5" t="e">
        <f t="shared" si="5"/>
        <v>#NUM!</v>
      </c>
      <c r="J114" s="5" t="e">
        <f>IF(A114="","",MAX(0,I114-'Dados gerais'!$B$14/1000000))</f>
        <v>#NUM!</v>
      </c>
      <c r="K114" s="5" t="e">
        <f t="shared" si="7"/>
        <v>#NUM!</v>
      </c>
    </row>
    <row r="115" spans="1:11" x14ac:dyDescent="0.25">
      <c r="A115" s="2" t="e">
        <f>'Série de vazões medidas'!A117</f>
        <v>#NUM!</v>
      </c>
      <c r="B115" s="1" t="e">
        <f>IF(A115="","",'Série de vazões medidas'!C117*'Dados gerais'!$B$11/'Dados gerais'!$B$10)</f>
        <v>#NUM!</v>
      </c>
      <c r="C115" s="4" t="e">
        <f t="shared" si="6"/>
        <v>#NUM!</v>
      </c>
      <c r="D115" s="4" t="e">
        <f>IF(A115="","",B115*86400*'Série de vazões medidas'!B117/1000000)</f>
        <v>#NUM!</v>
      </c>
      <c r="E115" t="e">
        <f>IF(A115="","",VLOOKUP(C115*1000000,'Dados gerais'!$C$28:$D$2916,2))</f>
        <v>#NUM!</v>
      </c>
      <c r="F115" s="5" t="e">
        <f>IF(A115="","",VLOOKUP(MONTH($A115),'Dados gerais'!$I$5:$J$16,2))</f>
        <v>#NUM!</v>
      </c>
      <c r="G115" s="5" t="e">
        <f t="shared" si="4"/>
        <v>#NUM!</v>
      </c>
      <c r="H115" s="1" t="e">
        <f>IF(A115="","",IF(C115&lt;'Dados gerais'!$B$15/1000000,0,('Dados gerais'!$B$21+'Dados gerais'!$B$19)*86400*'Série de vazões medidas'!B117/1000000))</f>
        <v>#NUM!</v>
      </c>
      <c r="I115" s="5" t="e">
        <f t="shared" si="5"/>
        <v>#NUM!</v>
      </c>
      <c r="J115" s="5" t="e">
        <f>IF(A115="","",MAX(0,I115-'Dados gerais'!$B$14/1000000))</f>
        <v>#NUM!</v>
      </c>
      <c r="K115" s="5" t="e">
        <f t="shared" si="7"/>
        <v>#NUM!</v>
      </c>
    </row>
    <row r="116" spans="1:11" x14ac:dyDescent="0.25">
      <c r="A116" s="2" t="e">
        <f>'Série de vazões medidas'!A118</f>
        <v>#NUM!</v>
      </c>
      <c r="B116" s="1" t="e">
        <f>IF(A116="","",'Série de vazões medidas'!C118*'Dados gerais'!$B$11/'Dados gerais'!$B$10)</f>
        <v>#NUM!</v>
      </c>
      <c r="C116" s="4" t="e">
        <f t="shared" si="6"/>
        <v>#NUM!</v>
      </c>
      <c r="D116" s="4" t="e">
        <f>IF(A116="","",B116*86400*'Série de vazões medidas'!B118/1000000)</f>
        <v>#NUM!</v>
      </c>
      <c r="E116" t="e">
        <f>IF(A116="","",VLOOKUP(C116*1000000,'Dados gerais'!$C$28:$D$2916,2))</f>
        <v>#NUM!</v>
      </c>
      <c r="F116" s="5" t="e">
        <f>IF(A116="","",VLOOKUP(MONTH($A116),'Dados gerais'!$I$5:$J$16,2))</f>
        <v>#NUM!</v>
      </c>
      <c r="G116" s="5" t="e">
        <f t="shared" si="4"/>
        <v>#NUM!</v>
      </c>
      <c r="H116" s="1" t="e">
        <f>IF(A116="","",IF(C116&lt;'Dados gerais'!$B$15/1000000,0,('Dados gerais'!$B$21+'Dados gerais'!$B$19)*86400*'Série de vazões medidas'!B118/1000000))</f>
        <v>#NUM!</v>
      </c>
      <c r="I116" s="5" t="e">
        <f t="shared" si="5"/>
        <v>#NUM!</v>
      </c>
      <c r="J116" s="5" t="e">
        <f>IF(A116="","",MAX(0,I116-'Dados gerais'!$B$14/1000000))</f>
        <v>#NUM!</v>
      </c>
      <c r="K116" s="5" t="e">
        <f t="shared" si="7"/>
        <v>#NUM!</v>
      </c>
    </row>
    <row r="117" spans="1:11" x14ac:dyDescent="0.25">
      <c r="A117" s="2" t="e">
        <f>'Série de vazões medidas'!A119</f>
        <v>#NUM!</v>
      </c>
      <c r="B117" s="1" t="e">
        <f>IF(A117="","",'Série de vazões medidas'!C119*'Dados gerais'!$B$11/'Dados gerais'!$B$10)</f>
        <v>#NUM!</v>
      </c>
      <c r="C117" s="4" t="e">
        <f t="shared" si="6"/>
        <v>#NUM!</v>
      </c>
      <c r="D117" s="4" t="e">
        <f>IF(A117="","",B117*86400*'Série de vazões medidas'!B119/1000000)</f>
        <v>#NUM!</v>
      </c>
      <c r="E117" t="e">
        <f>IF(A117="","",VLOOKUP(C117*1000000,'Dados gerais'!$C$28:$D$2916,2))</f>
        <v>#NUM!</v>
      </c>
      <c r="F117" s="5" t="e">
        <f>IF(A117="","",VLOOKUP(MONTH($A117),'Dados gerais'!$I$5:$J$16,2))</f>
        <v>#NUM!</v>
      </c>
      <c r="G117" s="5" t="e">
        <f t="shared" si="4"/>
        <v>#NUM!</v>
      </c>
      <c r="H117" s="1" t="e">
        <f>IF(A117="","",IF(C117&lt;'Dados gerais'!$B$15/1000000,0,('Dados gerais'!$B$21+'Dados gerais'!$B$19)*86400*'Série de vazões medidas'!B119/1000000))</f>
        <v>#NUM!</v>
      </c>
      <c r="I117" s="5" t="e">
        <f t="shared" si="5"/>
        <v>#NUM!</v>
      </c>
      <c r="J117" s="5" t="e">
        <f>IF(A117="","",MAX(0,I117-'Dados gerais'!$B$14/1000000))</f>
        <v>#NUM!</v>
      </c>
      <c r="K117" s="5" t="e">
        <f t="shared" si="7"/>
        <v>#NUM!</v>
      </c>
    </row>
    <row r="118" spans="1:11" x14ac:dyDescent="0.25">
      <c r="A118" s="2" t="e">
        <f>'Série de vazões medidas'!A120</f>
        <v>#NUM!</v>
      </c>
      <c r="B118" s="1" t="e">
        <f>IF(A118="","",'Série de vazões medidas'!C120*'Dados gerais'!$B$11/'Dados gerais'!$B$10)</f>
        <v>#NUM!</v>
      </c>
      <c r="C118" s="4" t="e">
        <f t="shared" si="6"/>
        <v>#NUM!</v>
      </c>
      <c r="D118" s="4" t="e">
        <f>IF(A118="","",B118*86400*'Série de vazões medidas'!B120/1000000)</f>
        <v>#NUM!</v>
      </c>
      <c r="E118" t="e">
        <f>IF(A118="","",VLOOKUP(C118*1000000,'Dados gerais'!$C$28:$D$2916,2))</f>
        <v>#NUM!</v>
      </c>
      <c r="F118" s="5" t="e">
        <f>IF(A118="","",VLOOKUP(MONTH($A118),'Dados gerais'!$I$5:$J$16,2))</f>
        <v>#NUM!</v>
      </c>
      <c r="G118" s="5" t="e">
        <f t="shared" si="4"/>
        <v>#NUM!</v>
      </c>
      <c r="H118" s="1" t="e">
        <f>IF(A118="","",IF(C118&lt;'Dados gerais'!$B$15/1000000,0,('Dados gerais'!$B$21+'Dados gerais'!$B$19)*86400*'Série de vazões medidas'!B120/1000000))</f>
        <v>#NUM!</v>
      </c>
      <c r="I118" s="5" t="e">
        <f t="shared" si="5"/>
        <v>#NUM!</v>
      </c>
      <c r="J118" s="5" t="e">
        <f>IF(A118="","",MAX(0,I118-'Dados gerais'!$B$14/1000000))</f>
        <v>#NUM!</v>
      </c>
      <c r="K118" s="5" t="e">
        <f t="shared" si="7"/>
        <v>#NUM!</v>
      </c>
    </row>
    <row r="119" spans="1:11" x14ac:dyDescent="0.25">
      <c r="A119" s="2" t="e">
        <f>'Série de vazões medidas'!A121</f>
        <v>#NUM!</v>
      </c>
      <c r="B119" s="1" t="e">
        <f>IF(A119="","",'Série de vazões medidas'!C121*'Dados gerais'!$B$11/'Dados gerais'!$B$10)</f>
        <v>#NUM!</v>
      </c>
      <c r="C119" s="4" t="e">
        <f t="shared" si="6"/>
        <v>#NUM!</v>
      </c>
      <c r="D119" s="4" t="e">
        <f>IF(A119="","",B119*86400*'Série de vazões medidas'!B121/1000000)</f>
        <v>#NUM!</v>
      </c>
      <c r="E119" t="e">
        <f>IF(A119="","",VLOOKUP(C119*1000000,'Dados gerais'!$C$28:$D$2916,2))</f>
        <v>#NUM!</v>
      </c>
      <c r="F119" s="5" t="e">
        <f>IF(A119="","",VLOOKUP(MONTH($A119),'Dados gerais'!$I$5:$J$16,2))</f>
        <v>#NUM!</v>
      </c>
      <c r="G119" s="5" t="e">
        <f t="shared" si="4"/>
        <v>#NUM!</v>
      </c>
      <c r="H119" s="1" t="e">
        <f>IF(A119="","",IF(C119&lt;'Dados gerais'!$B$15/1000000,0,('Dados gerais'!$B$21+'Dados gerais'!$B$19)*86400*'Série de vazões medidas'!B121/1000000))</f>
        <v>#NUM!</v>
      </c>
      <c r="I119" s="5" t="e">
        <f t="shared" si="5"/>
        <v>#NUM!</v>
      </c>
      <c r="J119" s="5" t="e">
        <f>IF(A119="","",MAX(0,I119-'Dados gerais'!$B$14/1000000))</f>
        <v>#NUM!</v>
      </c>
      <c r="K119" s="5" t="e">
        <f t="shared" si="7"/>
        <v>#NUM!</v>
      </c>
    </row>
    <row r="120" spans="1:11" x14ac:dyDescent="0.25">
      <c r="A120" s="2" t="e">
        <f>'Série de vazões medidas'!A122</f>
        <v>#NUM!</v>
      </c>
      <c r="B120" s="1" t="e">
        <f>IF(A120="","",'Série de vazões medidas'!C122*'Dados gerais'!$B$11/'Dados gerais'!$B$10)</f>
        <v>#NUM!</v>
      </c>
      <c r="C120" s="4" t="e">
        <f t="shared" si="6"/>
        <v>#NUM!</v>
      </c>
      <c r="D120" s="4" t="e">
        <f>IF(A120="","",B120*86400*'Série de vazões medidas'!B122/1000000)</f>
        <v>#NUM!</v>
      </c>
      <c r="E120" t="e">
        <f>IF(A120="","",VLOOKUP(C120*1000000,'Dados gerais'!$C$28:$D$2916,2))</f>
        <v>#NUM!</v>
      </c>
      <c r="F120" s="5" t="e">
        <f>IF(A120="","",VLOOKUP(MONTH($A120),'Dados gerais'!$I$5:$J$16,2))</f>
        <v>#NUM!</v>
      </c>
      <c r="G120" s="5" t="e">
        <f t="shared" si="4"/>
        <v>#NUM!</v>
      </c>
      <c r="H120" s="1" t="e">
        <f>IF(A120="","",IF(C120&lt;'Dados gerais'!$B$15/1000000,0,('Dados gerais'!$B$21+'Dados gerais'!$B$19)*86400*'Série de vazões medidas'!B122/1000000))</f>
        <v>#NUM!</v>
      </c>
      <c r="I120" s="5" t="e">
        <f t="shared" si="5"/>
        <v>#NUM!</v>
      </c>
      <c r="J120" s="5" t="e">
        <f>IF(A120="","",MAX(0,I120-'Dados gerais'!$B$14/1000000))</f>
        <v>#NUM!</v>
      </c>
      <c r="K120" s="5" t="e">
        <f t="shared" si="7"/>
        <v>#NUM!</v>
      </c>
    </row>
    <row r="121" spans="1:11" x14ac:dyDescent="0.25">
      <c r="A121" s="2" t="e">
        <f>'Série de vazões medidas'!A123</f>
        <v>#NUM!</v>
      </c>
      <c r="B121" s="1" t="e">
        <f>IF(A121="","",'Série de vazões medidas'!C123*'Dados gerais'!$B$11/'Dados gerais'!$B$10)</f>
        <v>#NUM!</v>
      </c>
      <c r="C121" s="4" t="e">
        <f t="shared" si="6"/>
        <v>#NUM!</v>
      </c>
      <c r="D121" s="4" t="e">
        <f>IF(A121="","",B121*86400*'Série de vazões medidas'!B123/1000000)</f>
        <v>#NUM!</v>
      </c>
      <c r="E121" t="e">
        <f>IF(A121="","",VLOOKUP(C121*1000000,'Dados gerais'!$C$28:$D$2916,2))</f>
        <v>#NUM!</v>
      </c>
      <c r="F121" s="5" t="e">
        <f>IF(A121="","",VLOOKUP(MONTH($A121),'Dados gerais'!$I$5:$J$16,2))</f>
        <v>#NUM!</v>
      </c>
      <c r="G121" s="5" t="e">
        <f t="shared" si="4"/>
        <v>#NUM!</v>
      </c>
      <c r="H121" s="1" t="e">
        <f>IF(A121="","",IF(C121&lt;'Dados gerais'!$B$15/1000000,0,('Dados gerais'!$B$21+'Dados gerais'!$B$19)*86400*'Série de vazões medidas'!B123/1000000))</f>
        <v>#NUM!</v>
      </c>
      <c r="I121" s="5" t="e">
        <f t="shared" si="5"/>
        <v>#NUM!</v>
      </c>
      <c r="J121" s="5" t="e">
        <f>IF(A121="","",MAX(0,I121-'Dados gerais'!$B$14/1000000))</f>
        <v>#NUM!</v>
      </c>
      <c r="K121" s="5" t="e">
        <f t="shared" si="7"/>
        <v>#NUM!</v>
      </c>
    </row>
    <row r="122" spans="1:11" x14ac:dyDescent="0.25">
      <c r="A122" s="2" t="e">
        <f>'Série de vazões medidas'!A124</f>
        <v>#NUM!</v>
      </c>
      <c r="B122" s="1" t="e">
        <f>IF(A122="","",'Série de vazões medidas'!C124*'Dados gerais'!$B$11/'Dados gerais'!$B$10)</f>
        <v>#NUM!</v>
      </c>
      <c r="C122" s="4" t="e">
        <f t="shared" si="6"/>
        <v>#NUM!</v>
      </c>
      <c r="D122" s="4" t="e">
        <f>IF(A122="","",B122*86400*'Série de vazões medidas'!B124/1000000)</f>
        <v>#NUM!</v>
      </c>
      <c r="E122" t="e">
        <f>IF(A122="","",VLOOKUP(C122*1000000,'Dados gerais'!$C$28:$D$2916,2))</f>
        <v>#NUM!</v>
      </c>
      <c r="F122" s="5" t="e">
        <f>IF(A122="","",VLOOKUP(MONTH($A122),'Dados gerais'!$I$5:$J$16,2))</f>
        <v>#NUM!</v>
      </c>
      <c r="G122" s="5" t="e">
        <f t="shared" si="4"/>
        <v>#NUM!</v>
      </c>
      <c r="H122" s="1" t="e">
        <f>IF(A122="","",IF(C122&lt;'Dados gerais'!$B$15/1000000,0,('Dados gerais'!$B$21+'Dados gerais'!$B$19)*86400*'Série de vazões medidas'!B124/1000000))</f>
        <v>#NUM!</v>
      </c>
      <c r="I122" s="5" t="e">
        <f t="shared" si="5"/>
        <v>#NUM!</v>
      </c>
      <c r="J122" s="5" t="e">
        <f>IF(A122="","",MAX(0,I122-'Dados gerais'!$B$14/1000000))</f>
        <v>#NUM!</v>
      </c>
      <c r="K122" s="5" t="e">
        <f t="shared" si="7"/>
        <v>#NUM!</v>
      </c>
    </row>
    <row r="123" spans="1:11" x14ac:dyDescent="0.25">
      <c r="A123" s="2" t="e">
        <f>'Série de vazões medidas'!A125</f>
        <v>#NUM!</v>
      </c>
      <c r="B123" s="1" t="e">
        <f>IF(A123="","",'Série de vazões medidas'!C125*'Dados gerais'!$B$11/'Dados gerais'!$B$10)</f>
        <v>#NUM!</v>
      </c>
      <c r="C123" s="4" t="e">
        <f t="shared" si="6"/>
        <v>#NUM!</v>
      </c>
      <c r="D123" s="4" t="e">
        <f>IF(A123="","",B123*86400*'Série de vazões medidas'!B125/1000000)</f>
        <v>#NUM!</v>
      </c>
      <c r="E123" t="e">
        <f>IF(A123="","",VLOOKUP(C123*1000000,'Dados gerais'!$C$28:$D$2916,2))</f>
        <v>#NUM!</v>
      </c>
      <c r="F123" s="5" t="e">
        <f>IF(A123="","",VLOOKUP(MONTH($A123),'Dados gerais'!$I$5:$J$16,2))</f>
        <v>#NUM!</v>
      </c>
      <c r="G123" s="5" t="e">
        <f t="shared" si="4"/>
        <v>#NUM!</v>
      </c>
      <c r="H123" s="1" t="e">
        <f>IF(A123="","",IF(C123&lt;'Dados gerais'!$B$15/1000000,0,('Dados gerais'!$B$21+'Dados gerais'!$B$19)*86400*'Série de vazões medidas'!B125/1000000))</f>
        <v>#NUM!</v>
      </c>
      <c r="I123" s="5" t="e">
        <f t="shared" si="5"/>
        <v>#NUM!</v>
      </c>
      <c r="J123" s="5" t="e">
        <f>IF(A123="","",MAX(0,I123-'Dados gerais'!$B$14/1000000))</f>
        <v>#NUM!</v>
      </c>
      <c r="K123" s="5" t="e">
        <f t="shared" si="7"/>
        <v>#NUM!</v>
      </c>
    </row>
    <row r="124" spans="1:11" x14ac:dyDescent="0.25">
      <c r="A124" s="2" t="e">
        <f>'Série de vazões medidas'!A126</f>
        <v>#NUM!</v>
      </c>
      <c r="B124" s="1" t="e">
        <f>IF(A124="","",'Série de vazões medidas'!C126*'Dados gerais'!$B$11/'Dados gerais'!$B$10)</f>
        <v>#NUM!</v>
      </c>
      <c r="C124" s="4" t="e">
        <f t="shared" si="6"/>
        <v>#NUM!</v>
      </c>
      <c r="D124" s="4" t="e">
        <f>IF(A124="","",B124*86400*'Série de vazões medidas'!B126/1000000)</f>
        <v>#NUM!</v>
      </c>
      <c r="E124" t="e">
        <f>IF(A124="","",VLOOKUP(C124*1000000,'Dados gerais'!$C$28:$D$2916,2))</f>
        <v>#NUM!</v>
      </c>
      <c r="F124" s="5" t="e">
        <f>IF(A124="","",VLOOKUP(MONTH($A124),'Dados gerais'!$I$5:$J$16,2))</f>
        <v>#NUM!</v>
      </c>
      <c r="G124" s="5" t="e">
        <f t="shared" si="4"/>
        <v>#NUM!</v>
      </c>
      <c r="H124" s="1" t="e">
        <f>IF(A124="","",IF(C124&lt;'Dados gerais'!$B$15/1000000,0,('Dados gerais'!$B$21+'Dados gerais'!$B$19)*86400*'Série de vazões medidas'!B126/1000000))</f>
        <v>#NUM!</v>
      </c>
      <c r="I124" s="5" t="e">
        <f t="shared" si="5"/>
        <v>#NUM!</v>
      </c>
      <c r="J124" s="5" t="e">
        <f>IF(A124="","",MAX(0,I124-'Dados gerais'!$B$14/1000000))</f>
        <v>#NUM!</v>
      </c>
      <c r="K124" s="5" t="e">
        <f t="shared" si="7"/>
        <v>#NUM!</v>
      </c>
    </row>
    <row r="125" spans="1:11" x14ac:dyDescent="0.25">
      <c r="A125" s="2" t="e">
        <f>'Série de vazões medidas'!A127</f>
        <v>#NUM!</v>
      </c>
      <c r="B125" s="1" t="e">
        <f>IF(A125="","",'Série de vazões medidas'!C127*'Dados gerais'!$B$11/'Dados gerais'!$B$10)</f>
        <v>#NUM!</v>
      </c>
      <c r="C125" s="4" t="e">
        <f t="shared" si="6"/>
        <v>#NUM!</v>
      </c>
      <c r="D125" s="4" t="e">
        <f>IF(A125="","",B125*86400*'Série de vazões medidas'!B127/1000000)</f>
        <v>#NUM!</v>
      </c>
      <c r="E125" t="e">
        <f>IF(A125="","",VLOOKUP(C125*1000000,'Dados gerais'!$C$28:$D$2916,2))</f>
        <v>#NUM!</v>
      </c>
      <c r="F125" s="5" t="e">
        <f>IF(A125="","",VLOOKUP(MONTH($A125),'Dados gerais'!$I$5:$J$16,2))</f>
        <v>#NUM!</v>
      </c>
      <c r="G125" s="5" t="e">
        <f t="shared" si="4"/>
        <v>#NUM!</v>
      </c>
      <c r="H125" s="1" t="e">
        <f>IF(A125="","",IF(C125&lt;'Dados gerais'!$B$15/1000000,0,('Dados gerais'!$B$21+'Dados gerais'!$B$19)*86400*'Série de vazões medidas'!B127/1000000))</f>
        <v>#NUM!</v>
      </c>
      <c r="I125" s="5" t="e">
        <f t="shared" si="5"/>
        <v>#NUM!</v>
      </c>
      <c r="J125" s="5" t="e">
        <f>IF(A125="","",MAX(0,I125-'Dados gerais'!$B$14/1000000))</f>
        <v>#NUM!</v>
      </c>
      <c r="K125" s="5" t="e">
        <f t="shared" si="7"/>
        <v>#NUM!</v>
      </c>
    </row>
    <row r="126" spans="1:11" x14ac:dyDescent="0.25">
      <c r="A126" s="2" t="e">
        <f>'Série de vazões medidas'!A128</f>
        <v>#NUM!</v>
      </c>
      <c r="B126" s="1" t="e">
        <f>IF(A126="","",'Série de vazões medidas'!C128*'Dados gerais'!$B$11/'Dados gerais'!$B$10)</f>
        <v>#NUM!</v>
      </c>
      <c r="C126" s="4" t="e">
        <f t="shared" si="6"/>
        <v>#NUM!</v>
      </c>
      <c r="D126" s="4" t="e">
        <f>IF(A126="","",B126*86400*'Série de vazões medidas'!B128/1000000)</f>
        <v>#NUM!</v>
      </c>
      <c r="E126" t="e">
        <f>IF(A126="","",VLOOKUP(C126*1000000,'Dados gerais'!$C$28:$D$2916,2))</f>
        <v>#NUM!</v>
      </c>
      <c r="F126" s="5" t="e">
        <f>IF(A126="","",VLOOKUP(MONTH($A126),'Dados gerais'!$I$5:$J$16,2))</f>
        <v>#NUM!</v>
      </c>
      <c r="G126" s="5" t="e">
        <f t="shared" si="4"/>
        <v>#NUM!</v>
      </c>
      <c r="H126" s="1" t="e">
        <f>IF(A126="","",IF(C126&lt;'Dados gerais'!$B$15/1000000,0,('Dados gerais'!$B$21+'Dados gerais'!$B$19)*86400*'Série de vazões medidas'!B128/1000000))</f>
        <v>#NUM!</v>
      </c>
      <c r="I126" s="5" t="e">
        <f t="shared" si="5"/>
        <v>#NUM!</v>
      </c>
      <c r="J126" s="5" t="e">
        <f>IF(A126="","",MAX(0,I126-'Dados gerais'!$B$14/1000000))</f>
        <v>#NUM!</v>
      </c>
      <c r="K126" s="5" t="e">
        <f t="shared" si="7"/>
        <v>#NUM!</v>
      </c>
    </row>
    <row r="127" spans="1:11" x14ac:dyDescent="0.25">
      <c r="A127" s="2" t="e">
        <f>'Série de vazões medidas'!A129</f>
        <v>#NUM!</v>
      </c>
      <c r="B127" s="1" t="e">
        <f>IF(A127="","",'Série de vazões medidas'!C129*'Dados gerais'!$B$11/'Dados gerais'!$B$10)</f>
        <v>#NUM!</v>
      </c>
      <c r="C127" s="4" t="e">
        <f t="shared" si="6"/>
        <v>#NUM!</v>
      </c>
      <c r="D127" s="4" t="e">
        <f>IF(A127="","",B127*86400*'Série de vazões medidas'!B129/1000000)</f>
        <v>#NUM!</v>
      </c>
      <c r="E127" t="e">
        <f>IF(A127="","",VLOOKUP(C127*1000000,'Dados gerais'!$C$28:$D$2916,2))</f>
        <v>#NUM!</v>
      </c>
      <c r="F127" s="5" t="e">
        <f>IF(A127="","",VLOOKUP(MONTH($A127),'Dados gerais'!$I$5:$J$16,2))</f>
        <v>#NUM!</v>
      </c>
      <c r="G127" s="5" t="e">
        <f t="shared" si="4"/>
        <v>#NUM!</v>
      </c>
      <c r="H127" s="1" t="e">
        <f>IF(A127="","",IF(C127&lt;'Dados gerais'!$B$15/1000000,0,('Dados gerais'!$B$21+'Dados gerais'!$B$19)*86400*'Série de vazões medidas'!B129/1000000))</f>
        <v>#NUM!</v>
      </c>
      <c r="I127" s="5" t="e">
        <f t="shared" si="5"/>
        <v>#NUM!</v>
      </c>
      <c r="J127" s="5" t="e">
        <f>IF(A127="","",MAX(0,I127-'Dados gerais'!$B$14/1000000))</f>
        <v>#NUM!</v>
      </c>
      <c r="K127" s="5" t="e">
        <f t="shared" si="7"/>
        <v>#NUM!</v>
      </c>
    </row>
    <row r="128" spans="1:11" x14ac:dyDescent="0.25">
      <c r="A128" s="2" t="e">
        <f>'Série de vazões medidas'!A130</f>
        <v>#NUM!</v>
      </c>
      <c r="B128" s="1" t="e">
        <f>IF(A128="","",'Série de vazões medidas'!C130*'Dados gerais'!$B$11/'Dados gerais'!$B$10)</f>
        <v>#NUM!</v>
      </c>
      <c r="C128" s="4" t="e">
        <f t="shared" si="6"/>
        <v>#NUM!</v>
      </c>
      <c r="D128" s="4" t="e">
        <f>IF(A128="","",B128*86400*'Série de vazões medidas'!B130/1000000)</f>
        <v>#NUM!</v>
      </c>
      <c r="E128" t="e">
        <f>IF(A128="","",VLOOKUP(C128*1000000,'Dados gerais'!$C$28:$D$2916,2))</f>
        <v>#NUM!</v>
      </c>
      <c r="F128" s="5" t="e">
        <f>IF(A128="","",VLOOKUP(MONTH($A128),'Dados gerais'!$I$5:$J$16,2))</f>
        <v>#NUM!</v>
      </c>
      <c r="G128" s="5" t="e">
        <f t="shared" si="4"/>
        <v>#NUM!</v>
      </c>
      <c r="H128" s="1" t="e">
        <f>IF(A128="","",IF(C128&lt;'Dados gerais'!$B$15/1000000,0,('Dados gerais'!$B$21+'Dados gerais'!$B$19)*86400*'Série de vazões medidas'!B130/1000000))</f>
        <v>#NUM!</v>
      </c>
      <c r="I128" s="5" t="e">
        <f t="shared" si="5"/>
        <v>#NUM!</v>
      </c>
      <c r="J128" s="5" t="e">
        <f>IF(A128="","",MAX(0,I128-'Dados gerais'!$B$14/1000000))</f>
        <v>#NUM!</v>
      </c>
      <c r="K128" s="5" t="e">
        <f t="shared" si="7"/>
        <v>#NUM!</v>
      </c>
    </row>
    <row r="129" spans="1:11" x14ac:dyDescent="0.25">
      <c r="A129" s="2" t="e">
        <f>'Série de vazões medidas'!A131</f>
        <v>#NUM!</v>
      </c>
      <c r="B129" s="1" t="e">
        <f>IF(A129="","",'Série de vazões medidas'!C131*'Dados gerais'!$B$11/'Dados gerais'!$B$10)</f>
        <v>#NUM!</v>
      </c>
      <c r="C129" s="4" t="e">
        <f t="shared" si="6"/>
        <v>#NUM!</v>
      </c>
      <c r="D129" s="4" t="e">
        <f>IF(A129="","",B129*86400*'Série de vazões medidas'!B131/1000000)</f>
        <v>#NUM!</v>
      </c>
      <c r="E129" t="e">
        <f>IF(A129="","",VLOOKUP(C129*1000000,'Dados gerais'!$C$28:$D$2916,2))</f>
        <v>#NUM!</v>
      </c>
      <c r="F129" s="5" t="e">
        <f>IF(A129="","",VLOOKUP(MONTH($A129),'Dados gerais'!$I$5:$J$16,2))</f>
        <v>#NUM!</v>
      </c>
      <c r="G129" s="5" t="e">
        <f t="shared" si="4"/>
        <v>#NUM!</v>
      </c>
      <c r="H129" s="1" t="e">
        <f>IF(A129="","",IF(C129&lt;'Dados gerais'!$B$15/1000000,0,('Dados gerais'!$B$21+'Dados gerais'!$B$19)*86400*'Série de vazões medidas'!B131/1000000))</f>
        <v>#NUM!</v>
      </c>
      <c r="I129" s="5" t="e">
        <f t="shared" si="5"/>
        <v>#NUM!</v>
      </c>
      <c r="J129" s="5" t="e">
        <f>IF(A129="","",MAX(0,I129-'Dados gerais'!$B$14/1000000))</f>
        <v>#NUM!</v>
      </c>
      <c r="K129" s="5" t="e">
        <f t="shared" si="7"/>
        <v>#NUM!</v>
      </c>
    </row>
    <row r="130" spans="1:11" x14ac:dyDescent="0.25">
      <c r="A130" s="2" t="e">
        <f>'Série de vazões medidas'!A132</f>
        <v>#NUM!</v>
      </c>
      <c r="B130" s="1" t="e">
        <f>IF(A130="","",'Série de vazões medidas'!C132*'Dados gerais'!$B$11/'Dados gerais'!$B$10)</f>
        <v>#NUM!</v>
      </c>
      <c r="C130" s="4" t="e">
        <f t="shared" si="6"/>
        <v>#NUM!</v>
      </c>
      <c r="D130" s="4" t="e">
        <f>IF(A130="","",B130*86400*'Série de vazões medidas'!B132/1000000)</f>
        <v>#NUM!</v>
      </c>
      <c r="E130" t="e">
        <f>IF(A130="","",VLOOKUP(C130*1000000,'Dados gerais'!$C$28:$D$2916,2))</f>
        <v>#NUM!</v>
      </c>
      <c r="F130" s="5" t="e">
        <f>IF(A130="","",VLOOKUP(MONTH($A130),'Dados gerais'!$I$5:$J$16,2))</f>
        <v>#NUM!</v>
      </c>
      <c r="G130" s="5" t="e">
        <f t="shared" si="4"/>
        <v>#NUM!</v>
      </c>
      <c r="H130" s="1" t="e">
        <f>IF(A130="","",IF(C130&lt;'Dados gerais'!$B$15/1000000,0,('Dados gerais'!$B$21+'Dados gerais'!$B$19)*86400*'Série de vazões medidas'!B132/1000000))</f>
        <v>#NUM!</v>
      </c>
      <c r="I130" s="5" t="e">
        <f t="shared" si="5"/>
        <v>#NUM!</v>
      </c>
      <c r="J130" s="5" t="e">
        <f>IF(A130="","",MAX(0,I130-'Dados gerais'!$B$14/1000000))</f>
        <v>#NUM!</v>
      </c>
      <c r="K130" s="5" t="e">
        <f t="shared" si="7"/>
        <v>#NUM!</v>
      </c>
    </row>
    <row r="131" spans="1:11" x14ac:dyDescent="0.25">
      <c r="A131" s="2" t="e">
        <f>'Série de vazões medidas'!A133</f>
        <v>#NUM!</v>
      </c>
      <c r="B131" s="1" t="e">
        <f>IF(A131="","",'Série de vazões medidas'!C133*'Dados gerais'!$B$11/'Dados gerais'!$B$10)</f>
        <v>#NUM!</v>
      </c>
      <c r="C131" s="4" t="e">
        <f t="shared" si="6"/>
        <v>#NUM!</v>
      </c>
      <c r="D131" s="4" t="e">
        <f>IF(A131="","",B131*86400*'Série de vazões medidas'!B133/1000000)</f>
        <v>#NUM!</v>
      </c>
      <c r="E131" t="e">
        <f>IF(A131="","",VLOOKUP(C131*1000000,'Dados gerais'!$C$28:$D$2916,2))</f>
        <v>#NUM!</v>
      </c>
      <c r="F131" s="5" t="e">
        <f>IF(A131="","",VLOOKUP(MONTH($A131),'Dados gerais'!$I$5:$J$16,2))</f>
        <v>#NUM!</v>
      </c>
      <c r="G131" s="5" t="e">
        <f t="shared" ref="G131:G194" si="8">IF(A131="","",E131*F131/1000/1000000)</f>
        <v>#NUM!</v>
      </c>
      <c r="H131" s="1" t="e">
        <f>IF(A131="","",IF(C131&lt;'Dados gerais'!$B$15/1000000,0,('Dados gerais'!$B$21+'Dados gerais'!$B$19)*86400*'Série de vazões medidas'!B133/1000000))</f>
        <v>#NUM!</v>
      </c>
      <c r="I131" s="5" t="e">
        <f t="shared" ref="I131:I194" si="9">IF(A131="","",C131-G131-H131+D131)</f>
        <v>#NUM!</v>
      </c>
      <c r="J131" s="5" t="e">
        <f>IF(A131="","",MAX(0,I131-'Dados gerais'!$B$14/1000000))</f>
        <v>#NUM!</v>
      </c>
      <c r="K131" s="5" t="e">
        <f t="shared" si="7"/>
        <v>#NUM!</v>
      </c>
    </row>
    <row r="132" spans="1:11" x14ac:dyDescent="0.25">
      <c r="A132" s="2" t="e">
        <f>'Série de vazões medidas'!A134</f>
        <v>#NUM!</v>
      </c>
      <c r="B132" s="1" t="e">
        <f>IF(A132="","",'Série de vazões medidas'!C134*'Dados gerais'!$B$11/'Dados gerais'!$B$10)</f>
        <v>#NUM!</v>
      </c>
      <c r="C132" s="4" t="e">
        <f t="shared" ref="C132:C195" si="10">IF(A132="","",K131)</f>
        <v>#NUM!</v>
      </c>
      <c r="D132" s="4" t="e">
        <f>IF(A132="","",B132*86400*'Série de vazões medidas'!B134/1000000)</f>
        <v>#NUM!</v>
      </c>
      <c r="E132" t="e">
        <f>IF(A132="","",VLOOKUP(C132*1000000,'Dados gerais'!$C$28:$D$2916,2))</f>
        <v>#NUM!</v>
      </c>
      <c r="F132" s="5" t="e">
        <f>IF(A132="","",VLOOKUP(MONTH($A132),'Dados gerais'!$I$5:$J$16,2))</f>
        <v>#NUM!</v>
      </c>
      <c r="G132" s="5" t="e">
        <f t="shared" si="8"/>
        <v>#NUM!</v>
      </c>
      <c r="H132" s="1" t="e">
        <f>IF(A132="","",IF(C132&lt;'Dados gerais'!$B$15/1000000,0,('Dados gerais'!$B$21+'Dados gerais'!$B$19)*86400*'Série de vazões medidas'!B134/1000000))</f>
        <v>#NUM!</v>
      </c>
      <c r="I132" s="5" t="e">
        <f t="shared" si="9"/>
        <v>#NUM!</v>
      </c>
      <c r="J132" s="5" t="e">
        <f>IF(A132="","",MAX(0,I132-'Dados gerais'!$B$14/1000000))</f>
        <v>#NUM!</v>
      </c>
      <c r="K132" s="5" t="e">
        <f t="shared" ref="K132:K195" si="11">IF(A132="","",I132-J132)</f>
        <v>#NUM!</v>
      </c>
    </row>
    <row r="133" spans="1:11" x14ac:dyDescent="0.25">
      <c r="A133" s="2" t="e">
        <f>'Série de vazões medidas'!A135</f>
        <v>#NUM!</v>
      </c>
      <c r="B133" s="1" t="e">
        <f>IF(A133="","",'Série de vazões medidas'!C135*'Dados gerais'!$B$11/'Dados gerais'!$B$10)</f>
        <v>#NUM!</v>
      </c>
      <c r="C133" s="4" t="e">
        <f t="shared" si="10"/>
        <v>#NUM!</v>
      </c>
      <c r="D133" s="4" t="e">
        <f>IF(A133="","",B133*86400*'Série de vazões medidas'!B135/1000000)</f>
        <v>#NUM!</v>
      </c>
      <c r="E133" t="e">
        <f>IF(A133="","",VLOOKUP(C133*1000000,'Dados gerais'!$C$28:$D$2916,2))</f>
        <v>#NUM!</v>
      </c>
      <c r="F133" s="5" t="e">
        <f>IF(A133="","",VLOOKUP(MONTH($A133),'Dados gerais'!$I$5:$J$16,2))</f>
        <v>#NUM!</v>
      </c>
      <c r="G133" s="5" t="e">
        <f t="shared" si="8"/>
        <v>#NUM!</v>
      </c>
      <c r="H133" s="1" t="e">
        <f>IF(A133="","",IF(C133&lt;'Dados gerais'!$B$15/1000000,0,('Dados gerais'!$B$21+'Dados gerais'!$B$19)*86400*'Série de vazões medidas'!B135/1000000))</f>
        <v>#NUM!</v>
      </c>
      <c r="I133" s="5" t="e">
        <f t="shared" si="9"/>
        <v>#NUM!</v>
      </c>
      <c r="J133" s="5" t="e">
        <f>IF(A133="","",MAX(0,I133-'Dados gerais'!$B$14/1000000))</f>
        <v>#NUM!</v>
      </c>
      <c r="K133" s="5" t="e">
        <f t="shared" si="11"/>
        <v>#NUM!</v>
      </c>
    </row>
    <row r="134" spans="1:11" x14ac:dyDescent="0.25">
      <c r="A134" s="2" t="e">
        <f>'Série de vazões medidas'!A136</f>
        <v>#NUM!</v>
      </c>
      <c r="B134" s="1" t="e">
        <f>IF(A134="","",'Série de vazões medidas'!C136*'Dados gerais'!$B$11/'Dados gerais'!$B$10)</f>
        <v>#NUM!</v>
      </c>
      <c r="C134" s="4" t="e">
        <f t="shared" si="10"/>
        <v>#NUM!</v>
      </c>
      <c r="D134" s="4" t="e">
        <f>IF(A134="","",B134*86400*'Série de vazões medidas'!B136/1000000)</f>
        <v>#NUM!</v>
      </c>
      <c r="E134" t="e">
        <f>IF(A134="","",VLOOKUP(C134*1000000,'Dados gerais'!$C$28:$D$2916,2))</f>
        <v>#NUM!</v>
      </c>
      <c r="F134" s="5" t="e">
        <f>IF(A134="","",VLOOKUP(MONTH($A134),'Dados gerais'!$I$5:$J$16,2))</f>
        <v>#NUM!</v>
      </c>
      <c r="G134" s="5" t="e">
        <f t="shared" si="8"/>
        <v>#NUM!</v>
      </c>
      <c r="H134" s="1" t="e">
        <f>IF(A134="","",IF(C134&lt;'Dados gerais'!$B$15/1000000,0,('Dados gerais'!$B$21+'Dados gerais'!$B$19)*86400*'Série de vazões medidas'!B136/1000000))</f>
        <v>#NUM!</v>
      </c>
      <c r="I134" s="5" t="e">
        <f t="shared" si="9"/>
        <v>#NUM!</v>
      </c>
      <c r="J134" s="5" t="e">
        <f>IF(A134="","",MAX(0,I134-'Dados gerais'!$B$14/1000000))</f>
        <v>#NUM!</v>
      </c>
      <c r="K134" s="5" t="e">
        <f t="shared" si="11"/>
        <v>#NUM!</v>
      </c>
    </row>
    <row r="135" spans="1:11" x14ac:dyDescent="0.25">
      <c r="A135" s="2" t="e">
        <f>'Série de vazões medidas'!A137</f>
        <v>#NUM!</v>
      </c>
      <c r="B135" s="1" t="e">
        <f>IF(A135="","",'Série de vazões medidas'!C137*'Dados gerais'!$B$11/'Dados gerais'!$B$10)</f>
        <v>#NUM!</v>
      </c>
      <c r="C135" s="4" t="e">
        <f t="shared" si="10"/>
        <v>#NUM!</v>
      </c>
      <c r="D135" s="4" t="e">
        <f>IF(A135="","",B135*86400*'Série de vazões medidas'!B137/1000000)</f>
        <v>#NUM!</v>
      </c>
      <c r="E135" t="e">
        <f>IF(A135="","",VLOOKUP(C135*1000000,'Dados gerais'!$C$28:$D$2916,2))</f>
        <v>#NUM!</v>
      </c>
      <c r="F135" s="5" t="e">
        <f>IF(A135="","",VLOOKUP(MONTH($A135),'Dados gerais'!$I$5:$J$16,2))</f>
        <v>#NUM!</v>
      </c>
      <c r="G135" s="5" t="e">
        <f t="shared" si="8"/>
        <v>#NUM!</v>
      </c>
      <c r="H135" s="1" t="e">
        <f>IF(A135="","",IF(C135&lt;'Dados gerais'!$B$15/1000000,0,('Dados gerais'!$B$21+'Dados gerais'!$B$19)*86400*'Série de vazões medidas'!B137/1000000))</f>
        <v>#NUM!</v>
      </c>
      <c r="I135" s="5" t="e">
        <f t="shared" si="9"/>
        <v>#NUM!</v>
      </c>
      <c r="J135" s="5" t="e">
        <f>IF(A135="","",MAX(0,I135-'Dados gerais'!$B$14/1000000))</f>
        <v>#NUM!</v>
      </c>
      <c r="K135" s="5" t="e">
        <f t="shared" si="11"/>
        <v>#NUM!</v>
      </c>
    </row>
    <row r="136" spans="1:11" x14ac:dyDescent="0.25">
      <c r="A136" s="2" t="e">
        <f>'Série de vazões medidas'!A138</f>
        <v>#NUM!</v>
      </c>
      <c r="B136" s="1" t="e">
        <f>IF(A136="","",'Série de vazões medidas'!C138*'Dados gerais'!$B$11/'Dados gerais'!$B$10)</f>
        <v>#NUM!</v>
      </c>
      <c r="C136" s="4" t="e">
        <f t="shared" si="10"/>
        <v>#NUM!</v>
      </c>
      <c r="D136" s="4" t="e">
        <f>IF(A136="","",B136*86400*'Série de vazões medidas'!B138/1000000)</f>
        <v>#NUM!</v>
      </c>
      <c r="E136" t="e">
        <f>IF(A136="","",VLOOKUP(C136*1000000,'Dados gerais'!$C$28:$D$2916,2))</f>
        <v>#NUM!</v>
      </c>
      <c r="F136" s="5" t="e">
        <f>IF(A136="","",VLOOKUP(MONTH($A136),'Dados gerais'!$I$5:$J$16,2))</f>
        <v>#NUM!</v>
      </c>
      <c r="G136" s="5" t="e">
        <f t="shared" si="8"/>
        <v>#NUM!</v>
      </c>
      <c r="H136" s="1" t="e">
        <f>IF(A136="","",IF(C136&lt;'Dados gerais'!$B$15/1000000,0,('Dados gerais'!$B$21+'Dados gerais'!$B$19)*86400*'Série de vazões medidas'!B138/1000000))</f>
        <v>#NUM!</v>
      </c>
      <c r="I136" s="5" t="e">
        <f t="shared" si="9"/>
        <v>#NUM!</v>
      </c>
      <c r="J136" s="5" t="e">
        <f>IF(A136="","",MAX(0,I136-'Dados gerais'!$B$14/1000000))</f>
        <v>#NUM!</v>
      </c>
      <c r="K136" s="5" t="e">
        <f t="shared" si="11"/>
        <v>#NUM!</v>
      </c>
    </row>
    <row r="137" spans="1:11" x14ac:dyDescent="0.25">
      <c r="A137" s="2" t="e">
        <f>'Série de vazões medidas'!A139</f>
        <v>#NUM!</v>
      </c>
      <c r="B137" s="1" t="e">
        <f>IF(A137="","",'Série de vazões medidas'!C139*'Dados gerais'!$B$11/'Dados gerais'!$B$10)</f>
        <v>#NUM!</v>
      </c>
      <c r="C137" s="4" t="e">
        <f t="shared" si="10"/>
        <v>#NUM!</v>
      </c>
      <c r="D137" s="4" t="e">
        <f>IF(A137="","",B137*86400*'Série de vazões medidas'!B139/1000000)</f>
        <v>#NUM!</v>
      </c>
      <c r="E137" t="e">
        <f>IF(A137="","",VLOOKUP(C137*1000000,'Dados gerais'!$C$28:$D$2916,2))</f>
        <v>#NUM!</v>
      </c>
      <c r="F137" s="5" t="e">
        <f>IF(A137="","",VLOOKUP(MONTH($A137),'Dados gerais'!$I$5:$J$16,2))</f>
        <v>#NUM!</v>
      </c>
      <c r="G137" s="5" t="e">
        <f t="shared" si="8"/>
        <v>#NUM!</v>
      </c>
      <c r="H137" s="1" t="e">
        <f>IF(A137="","",IF(C137&lt;'Dados gerais'!$B$15/1000000,0,('Dados gerais'!$B$21+'Dados gerais'!$B$19)*86400*'Série de vazões medidas'!B139/1000000))</f>
        <v>#NUM!</v>
      </c>
      <c r="I137" s="5" t="e">
        <f t="shared" si="9"/>
        <v>#NUM!</v>
      </c>
      <c r="J137" s="5" t="e">
        <f>IF(A137="","",MAX(0,I137-'Dados gerais'!$B$14/1000000))</f>
        <v>#NUM!</v>
      </c>
      <c r="K137" s="5" t="e">
        <f t="shared" si="11"/>
        <v>#NUM!</v>
      </c>
    </row>
    <row r="138" spans="1:11" x14ac:dyDescent="0.25">
      <c r="A138" s="2" t="e">
        <f>'Série de vazões medidas'!A140</f>
        <v>#NUM!</v>
      </c>
      <c r="B138" s="1" t="e">
        <f>IF(A138="","",'Série de vazões medidas'!C140*'Dados gerais'!$B$11/'Dados gerais'!$B$10)</f>
        <v>#NUM!</v>
      </c>
      <c r="C138" s="4" t="e">
        <f t="shared" si="10"/>
        <v>#NUM!</v>
      </c>
      <c r="D138" s="4" t="e">
        <f>IF(A138="","",B138*86400*'Série de vazões medidas'!B140/1000000)</f>
        <v>#NUM!</v>
      </c>
      <c r="E138" t="e">
        <f>IF(A138="","",VLOOKUP(C138*1000000,'Dados gerais'!$C$28:$D$2916,2))</f>
        <v>#NUM!</v>
      </c>
      <c r="F138" s="5" t="e">
        <f>IF(A138="","",VLOOKUP(MONTH($A138),'Dados gerais'!$I$5:$J$16,2))</f>
        <v>#NUM!</v>
      </c>
      <c r="G138" s="5" t="e">
        <f t="shared" si="8"/>
        <v>#NUM!</v>
      </c>
      <c r="H138" s="1" t="e">
        <f>IF(A138="","",IF(C138&lt;'Dados gerais'!$B$15/1000000,0,('Dados gerais'!$B$21+'Dados gerais'!$B$19)*86400*'Série de vazões medidas'!B140/1000000))</f>
        <v>#NUM!</v>
      </c>
      <c r="I138" s="5" t="e">
        <f t="shared" si="9"/>
        <v>#NUM!</v>
      </c>
      <c r="J138" s="5" t="e">
        <f>IF(A138="","",MAX(0,I138-'Dados gerais'!$B$14/1000000))</f>
        <v>#NUM!</v>
      </c>
      <c r="K138" s="5" t="e">
        <f t="shared" si="11"/>
        <v>#NUM!</v>
      </c>
    </row>
    <row r="139" spans="1:11" x14ac:dyDescent="0.25">
      <c r="A139" s="2" t="e">
        <f>'Série de vazões medidas'!A141</f>
        <v>#NUM!</v>
      </c>
      <c r="B139" s="1" t="e">
        <f>IF(A139="","",'Série de vazões medidas'!C141*'Dados gerais'!$B$11/'Dados gerais'!$B$10)</f>
        <v>#NUM!</v>
      </c>
      <c r="C139" s="4" t="e">
        <f t="shared" si="10"/>
        <v>#NUM!</v>
      </c>
      <c r="D139" s="4" t="e">
        <f>IF(A139="","",B139*86400*'Série de vazões medidas'!B141/1000000)</f>
        <v>#NUM!</v>
      </c>
      <c r="E139" t="e">
        <f>IF(A139="","",VLOOKUP(C139*1000000,'Dados gerais'!$C$28:$D$2916,2))</f>
        <v>#NUM!</v>
      </c>
      <c r="F139" s="5" t="e">
        <f>IF(A139="","",VLOOKUP(MONTH($A139),'Dados gerais'!$I$5:$J$16,2))</f>
        <v>#NUM!</v>
      </c>
      <c r="G139" s="5" t="e">
        <f t="shared" si="8"/>
        <v>#NUM!</v>
      </c>
      <c r="H139" s="1" t="e">
        <f>IF(A139="","",IF(C139&lt;'Dados gerais'!$B$15/1000000,0,('Dados gerais'!$B$21+'Dados gerais'!$B$19)*86400*'Série de vazões medidas'!B141/1000000))</f>
        <v>#NUM!</v>
      </c>
      <c r="I139" s="5" t="e">
        <f t="shared" si="9"/>
        <v>#NUM!</v>
      </c>
      <c r="J139" s="5" t="e">
        <f>IF(A139="","",MAX(0,I139-'Dados gerais'!$B$14/1000000))</f>
        <v>#NUM!</v>
      </c>
      <c r="K139" s="5" t="e">
        <f t="shared" si="11"/>
        <v>#NUM!</v>
      </c>
    </row>
    <row r="140" spans="1:11" x14ac:dyDescent="0.25">
      <c r="A140" s="2" t="e">
        <f>'Série de vazões medidas'!A142</f>
        <v>#NUM!</v>
      </c>
      <c r="B140" s="1" t="e">
        <f>IF(A140="","",'Série de vazões medidas'!C142*'Dados gerais'!$B$11/'Dados gerais'!$B$10)</f>
        <v>#NUM!</v>
      </c>
      <c r="C140" s="4" t="e">
        <f t="shared" si="10"/>
        <v>#NUM!</v>
      </c>
      <c r="D140" s="4" t="e">
        <f>IF(A140="","",B140*86400*'Série de vazões medidas'!B142/1000000)</f>
        <v>#NUM!</v>
      </c>
      <c r="E140" t="e">
        <f>IF(A140="","",VLOOKUP(C140*1000000,'Dados gerais'!$C$28:$D$2916,2))</f>
        <v>#NUM!</v>
      </c>
      <c r="F140" s="5" t="e">
        <f>IF(A140="","",VLOOKUP(MONTH($A140),'Dados gerais'!$I$5:$J$16,2))</f>
        <v>#NUM!</v>
      </c>
      <c r="G140" s="5" t="e">
        <f t="shared" si="8"/>
        <v>#NUM!</v>
      </c>
      <c r="H140" s="1" t="e">
        <f>IF(A140="","",IF(C140&lt;'Dados gerais'!$B$15/1000000,0,('Dados gerais'!$B$21+'Dados gerais'!$B$19)*86400*'Série de vazões medidas'!B142/1000000))</f>
        <v>#NUM!</v>
      </c>
      <c r="I140" s="5" t="e">
        <f t="shared" si="9"/>
        <v>#NUM!</v>
      </c>
      <c r="J140" s="5" t="e">
        <f>IF(A140="","",MAX(0,I140-'Dados gerais'!$B$14/1000000))</f>
        <v>#NUM!</v>
      </c>
      <c r="K140" s="5" t="e">
        <f t="shared" si="11"/>
        <v>#NUM!</v>
      </c>
    </row>
    <row r="141" spans="1:11" x14ac:dyDescent="0.25">
      <c r="A141" s="2" t="e">
        <f>'Série de vazões medidas'!A143</f>
        <v>#NUM!</v>
      </c>
      <c r="B141" s="1" t="e">
        <f>IF(A141="","",'Série de vazões medidas'!C143*'Dados gerais'!$B$11/'Dados gerais'!$B$10)</f>
        <v>#NUM!</v>
      </c>
      <c r="C141" s="4" t="e">
        <f t="shared" si="10"/>
        <v>#NUM!</v>
      </c>
      <c r="D141" s="4" t="e">
        <f>IF(A141="","",B141*86400*'Série de vazões medidas'!B143/1000000)</f>
        <v>#NUM!</v>
      </c>
      <c r="E141" t="e">
        <f>IF(A141="","",VLOOKUP(C141*1000000,'Dados gerais'!$C$28:$D$2916,2))</f>
        <v>#NUM!</v>
      </c>
      <c r="F141" s="5" t="e">
        <f>IF(A141="","",VLOOKUP(MONTH($A141),'Dados gerais'!$I$5:$J$16,2))</f>
        <v>#NUM!</v>
      </c>
      <c r="G141" s="5" t="e">
        <f t="shared" si="8"/>
        <v>#NUM!</v>
      </c>
      <c r="H141" s="1" t="e">
        <f>IF(A141="","",IF(C141&lt;'Dados gerais'!$B$15/1000000,0,('Dados gerais'!$B$21+'Dados gerais'!$B$19)*86400*'Série de vazões medidas'!B143/1000000))</f>
        <v>#NUM!</v>
      </c>
      <c r="I141" s="5" t="e">
        <f t="shared" si="9"/>
        <v>#NUM!</v>
      </c>
      <c r="J141" s="5" t="e">
        <f>IF(A141="","",MAX(0,I141-'Dados gerais'!$B$14/1000000))</f>
        <v>#NUM!</v>
      </c>
      <c r="K141" s="5" t="e">
        <f t="shared" si="11"/>
        <v>#NUM!</v>
      </c>
    </row>
    <row r="142" spans="1:11" x14ac:dyDescent="0.25">
      <c r="A142" s="2" t="e">
        <f>'Série de vazões medidas'!A144</f>
        <v>#NUM!</v>
      </c>
      <c r="B142" s="1" t="e">
        <f>IF(A142="","",'Série de vazões medidas'!C144*'Dados gerais'!$B$11/'Dados gerais'!$B$10)</f>
        <v>#NUM!</v>
      </c>
      <c r="C142" s="4" t="e">
        <f t="shared" si="10"/>
        <v>#NUM!</v>
      </c>
      <c r="D142" s="4" t="e">
        <f>IF(A142="","",B142*86400*'Série de vazões medidas'!B144/1000000)</f>
        <v>#NUM!</v>
      </c>
      <c r="E142" t="e">
        <f>IF(A142="","",VLOOKUP(C142*1000000,'Dados gerais'!$C$28:$D$2916,2))</f>
        <v>#NUM!</v>
      </c>
      <c r="F142" s="5" t="e">
        <f>IF(A142="","",VLOOKUP(MONTH($A142),'Dados gerais'!$I$5:$J$16,2))</f>
        <v>#NUM!</v>
      </c>
      <c r="G142" s="5" t="e">
        <f t="shared" si="8"/>
        <v>#NUM!</v>
      </c>
      <c r="H142" s="1" t="e">
        <f>IF(A142="","",IF(C142&lt;'Dados gerais'!$B$15/1000000,0,('Dados gerais'!$B$21+'Dados gerais'!$B$19)*86400*'Série de vazões medidas'!B144/1000000))</f>
        <v>#NUM!</v>
      </c>
      <c r="I142" s="5" t="e">
        <f t="shared" si="9"/>
        <v>#NUM!</v>
      </c>
      <c r="J142" s="5" t="e">
        <f>IF(A142="","",MAX(0,I142-'Dados gerais'!$B$14/1000000))</f>
        <v>#NUM!</v>
      </c>
      <c r="K142" s="5" t="e">
        <f t="shared" si="11"/>
        <v>#NUM!</v>
      </c>
    </row>
    <row r="143" spans="1:11" x14ac:dyDescent="0.25">
      <c r="A143" s="2" t="e">
        <f>'Série de vazões medidas'!A145</f>
        <v>#NUM!</v>
      </c>
      <c r="B143" s="1" t="e">
        <f>IF(A143="","",'Série de vazões medidas'!C145*'Dados gerais'!$B$11/'Dados gerais'!$B$10)</f>
        <v>#NUM!</v>
      </c>
      <c r="C143" s="4" t="e">
        <f t="shared" si="10"/>
        <v>#NUM!</v>
      </c>
      <c r="D143" s="4" t="e">
        <f>IF(A143="","",B143*86400*'Série de vazões medidas'!B145/1000000)</f>
        <v>#NUM!</v>
      </c>
      <c r="E143" t="e">
        <f>IF(A143="","",VLOOKUP(C143*1000000,'Dados gerais'!$C$28:$D$2916,2))</f>
        <v>#NUM!</v>
      </c>
      <c r="F143" s="5" t="e">
        <f>IF(A143="","",VLOOKUP(MONTH($A143),'Dados gerais'!$I$5:$J$16,2))</f>
        <v>#NUM!</v>
      </c>
      <c r="G143" s="5" t="e">
        <f t="shared" si="8"/>
        <v>#NUM!</v>
      </c>
      <c r="H143" s="1" t="e">
        <f>IF(A143="","",IF(C143&lt;'Dados gerais'!$B$15/1000000,0,('Dados gerais'!$B$21+'Dados gerais'!$B$19)*86400*'Série de vazões medidas'!B145/1000000))</f>
        <v>#NUM!</v>
      </c>
      <c r="I143" s="5" t="e">
        <f t="shared" si="9"/>
        <v>#NUM!</v>
      </c>
      <c r="J143" s="5" t="e">
        <f>IF(A143="","",MAX(0,I143-'Dados gerais'!$B$14/1000000))</f>
        <v>#NUM!</v>
      </c>
      <c r="K143" s="5" t="e">
        <f t="shared" si="11"/>
        <v>#NUM!</v>
      </c>
    </row>
    <row r="144" spans="1:11" x14ac:dyDescent="0.25">
      <c r="A144" s="2" t="e">
        <f>'Série de vazões medidas'!A146</f>
        <v>#NUM!</v>
      </c>
      <c r="B144" s="1" t="e">
        <f>IF(A144="","",'Série de vazões medidas'!C146*'Dados gerais'!$B$11/'Dados gerais'!$B$10)</f>
        <v>#NUM!</v>
      </c>
      <c r="C144" s="4" t="e">
        <f t="shared" si="10"/>
        <v>#NUM!</v>
      </c>
      <c r="D144" s="4" t="e">
        <f>IF(A144="","",B144*86400*'Série de vazões medidas'!B146/1000000)</f>
        <v>#NUM!</v>
      </c>
      <c r="E144" t="e">
        <f>IF(A144="","",VLOOKUP(C144*1000000,'Dados gerais'!$C$28:$D$2916,2))</f>
        <v>#NUM!</v>
      </c>
      <c r="F144" s="5" t="e">
        <f>IF(A144="","",VLOOKUP(MONTH($A144),'Dados gerais'!$I$5:$J$16,2))</f>
        <v>#NUM!</v>
      </c>
      <c r="G144" s="5" t="e">
        <f t="shared" si="8"/>
        <v>#NUM!</v>
      </c>
      <c r="H144" s="1" t="e">
        <f>IF(A144="","",IF(C144&lt;'Dados gerais'!$B$15/1000000,0,('Dados gerais'!$B$21+'Dados gerais'!$B$19)*86400*'Série de vazões medidas'!B146/1000000))</f>
        <v>#NUM!</v>
      </c>
      <c r="I144" s="5" t="e">
        <f t="shared" si="9"/>
        <v>#NUM!</v>
      </c>
      <c r="J144" s="5" t="e">
        <f>IF(A144="","",MAX(0,I144-'Dados gerais'!$B$14/1000000))</f>
        <v>#NUM!</v>
      </c>
      <c r="K144" s="5" t="e">
        <f t="shared" si="11"/>
        <v>#NUM!</v>
      </c>
    </row>
    <row r="145" spans="1:11" x14ac:dyDescent="0.25">
      <c r="A145" s="2" t="e">
        <f>'Série de vazões medidas'!A147</f>
        <v>#NUM!</v>
      </c>
      <c r="B145" s="1" t="e">
        <f>IF(A145="","",'Série de vazões medidas'!C147*'Dados gerais'!$B$11/'Dados gerais'!$B$10)</f>
        <v>#NUM!</v>
      </c>
      <c r="C145" s="4" t="e">
        <f t="shared" si="10"/>
        <v>#NUM!</v>
      </c>
      <c r="D145" s="4" t="e">
        <f>IF(A145="","",B145*86400*'Série de vazões medidas'!B147/1000000)</f>
        <v>#NUM!</v>
      </c>
      <c r="E145" t="e">
        <f>IF(A145="","",VLOOKUP(C145*1000000,'Dados gerais'!$C$28:$D$2916,2))</f>
        <v>#NUM!</v>
      </c>
      <c r="F145" s="5" t="e">
        <f>IF(A145="","",VLOOKUP(MONTH($A145),'Dados gerais'!$I$5:$J$16,2))</f>
        <v>#NUM!</v>
      </c>
      <c r="G145" s="5" t="e">
        <f t="shared" si="8"/>
        <v>#NUM!</v>
      </c>
      <c r="H145" s="1" t="e">
        <f>IF(A145="","",IF(C145&lt;'Dados gerais'!$B$15/1000000,0,('Dados gerais'!$B$21+'Dados gerais'!$B$19)*86400*'Série de vazões medidas'!B147/1000000))</f>
        <v>#NUM!</v>
      </c>
      <c r="I145" s="5" t="e">
        <f t="shared" si="9"/>
        <v>#NUM!</v>
      </c>
      <c r="J145" s="5" t="e">
        <f>IF(A145="","",MAX(0,I145-'Dados gerais'!$B$14/1000000))</f>
        <v>#NUM!</v>
      </c>
      <c r="K145" s="5" t="e">
        <f t="shared" si="11"/>
        <v>#NUM!</v>
      </c>
    </row>
    <row r="146" spans="1:11" x14ac:dyDescent="0.25">
      <c r="A146" s="2" t="e">
        <f>'Série de vazões medidas'!A148</f>
        <v>#NUM!</v>
      </c>
      <c r="B146" s="1" t="e">
        <f>IF(A146="","",'Série de vazões medidas'!C148*'Dados gerais'!$B$11/'Dados gerais'!$B$10)</f>
        <v>#NUM!</v>
      </c>
      <c r="C146" s="4" t="e">
        <f t="shared" si="10"/>
        <v>#NUM!</v>
      </c>
      <c r="D146" s="4" t="e">
        <f>IF(A146="","",B146*86400*'Série de vazões medidas'!B148/1000000)</f>
        <v>#NUM!</v>
      </c>
      <c r="E146" t="e">
        <f>IF(A146="","",VLOOKUP(C146*1000000,'Dados gerais'!$C$28:$D$2916,2))</f>
        <v>#NUM!</v>
      </c>
      <c r="F146" s="5" t="e">
        <f>IF(A146="","",VLOOKUP(MONTH($A146),'Dados gerais'!$I$5:$J$16,2))</f>
        <v>#NUM!</v>
      </c>
      <c r="G146" s="5" t="e">
        <f t="shared" si="8"/>
        <v>#NUM!</v>
      </c>
      <c r="H146" s="1" t="e">
        <f>IF(A146="","",IF(C146&lt;'Dados gerais'!$B$15/1000000,0,('Dados gerais'!$B$21+'Dados gerais'!$B$19)*86400*'Série de vazões medidas'!B148/1000000))</f>
        <v>#NUM!</v>
      </c>
      <c r="I146" s="5" t="e">
        <f t="shared" si="9"/>
        <v>#NUM!</v>
      </c>
      <c r="J146" s="5" t="e">
        <f>IF(A146="","",MAX(0,I146-'Dados gerais'!$B$14/1000000))</f>
        <v>#NUM!</v>
      </c>
      <c r="K146" s="5" t="e">
        <f t="shared" si="11"/>
        <v>#NUM!</v>
      </c>
    </row>
    <row r="147" spans="1:11" x14ac:dyDescent="0.25">
      <c r="A147" s="2" t="e">
        <f>'Série de vazões medidas'!A149</f>
        <v>#NUM!</v>
      </c>
      <c r="B147" s="1" t="e">
        <f>IF(A147="","",'Série de vazões medidas'!C149*'Dados gerais'!$B$11/'Dados gerais'!$B$10)</f>
        <v>#NUM!</v>
      </c>
      <c r="C147" s="4" t="e">
        <f t="shared" si="10"/>
        <v>#NUM!</v>
      </c>
      <c r="D147" s="4" t="e">
        <f>IF(A147="","",B147*86400*'Série de vazões medidas'!B149/1000000)</f>
        <v>#NUM!</v>
      </c>
      <c r="E147" t="e">
        <f>IF(A147="","",VLOOKUP(C147*1000000,'Dados gerais'!$C$28:$D$2916,2))</f>
        <v>#NUM!</v>
      </c>
      <c r="F147" s="5" t="e">
        <f>IF(A147="","",VLOOKUP(MONTH($A147),'Dados gerais'!$I$5:$J$16,2))</f>
        <v>#NUM!</v>
      </c>
      <c r="G147" s="5" t="e">
        <f t="shared" si="8"/>
        <v>#NUM!</v>
      </c>
      <c r="H147" s="1" t="e">
        <f>IF(A147="","",IF(C147&lt;'Dados gerais'!$B$15/1000000,0,('Dados gerais'!$B$21+'Dados gerais'!$B$19)*86400*'Série de vazões medidas'!B149/1000000))</f>
        <v>#NUM!</v>
      </c>
      <c r="I147" s="5" t="e">
        <f t="shared" si="9"/>
        <v>#NUM!</v>
      </c>
      <c r="J147" s="5" t="e">
        <f>IF(A147="","",MAX(0,I147-'Dados gerais'!$B$14/1000000))</f>
        <v>#NUM!</v>
      </c>
      <c r="K147" s="5" t="e">
        <f t="shared" si="11"/>
        <v>#NUM!</v>
      </c>
    </row>
    <row r="148" spans="1:11" x14ac:dyDescent="0.25">
      <c r="A148" s="2" t="e">
        <f>'Série de vazões medidas'!A150</f>
        <v>#NUM!</v>
      </c>
      <c r="B148" s="1" t="e">
        <f>IF(A148="","",'Série de vazões medidas'!C150*'Dados gerais'!$B$11/'Dados gerais'!$B$10)</f>
        <v>#NUM!</v>
      </c>
      <c r="C148" s="4" t="e">
        <f t="shared" si="10"/>
        <v>#NUM!</v>
      </c>
      <c r="D148" s="4" t="e">
        <f>IF(A148="","",B148*86400*'Série de vazões medidas'!B150/1000000)</f>
        <v>#NUM!</v>
      </c>
      <c r="E148" t="e">
        <f>IF(A148="","",VLOOKUP(C148*1000000,'Dados gerais'!$C$28:$D$2916,2))</f>
        <v>#NUM!</v>
      </c>
      <c r="F148" s="5" t="e">
        <f>IF(A148="","",VLOOKUP(MONTH($A148),'Dados gerais'!$I$5:$J$16,2))</f>
        <v>#NUM!</v>
      </c>
      <c r="G148" s="5" t="e">
        <f t="shared" si="8"/>
        <v>#NUM!</v>
      </c>
      <c r="H148" s="1" t="e">
        <f>IF(A148="","",IF(C148&lt;'Dados gerais'!$B$15/1000000,0,('Dados gerais'!$B$21+'Dados gerais'!$B$19)*86400*'Série de vazões medidas'!B150/1000000))</f>
        <v>#NUM!</v>
      </c>
      <c r="I148" s="5" t="e">
        <f t="shared" si="9"/>
        <v>#NUM!</v>
      </c>
      <c r="J148" s="5" t="e">
        <f>IF(A148="","",MAX(0,I148-'Dados gerais'!$B$14/1000000))</f>
        <v>#NUM!</v>
      </c>
      <c r="K148" s="5" t="e">
        <f t="shared" si="11"/>
        <v>#NUM!</v>
      </c>
    </row>
    <row r="149" spans="1:11" x14ac:dyDescent="0.25">
      <c r="A149" s="2" t="e">
        <f>'Série de vazões medidas'!A151</f>
        <v>#NUM!</v>
      </c>
      <c r="B149" s="1" t="e">
        <f>IF(A149="","",'Série de vazões medidas'!C151*'Dados gerais'!$B$11/'Dados gerais'!$B$10)</f>
        <v>#NUM!</v>
      </c>
      <c r="C149" s="4" t="e">
        <f t="shared" si="10"/>
        <v>#NUM!</v>
      </c>
      <c r="D149" s="4" t="e">
        <f>IF(A149="","",B149*86400*'Série de vazões medidas'!B151/1000000)</f>
        <v>#NUM!</v>
      </c>
      <c r="E149" t="e">
        <f>IF(A149="","",VLOOKUP(C149*1000000,'Dados gerais'!$C$28:$D$2916,2))</f>
        <v>#NUM!</v>
      </c>
      <c r="F149" s="5" t="e">
        <f>IF(A149="","",VLOOKUP(MONTH($A149),'Dados gerais'!$I$5:$J$16,2))</f>
        <v>#NUM!</v>
      </c>
      <c r="G149" s="5" t="e">
        <f t="shared" si="8"/>
        <v>#NUM!</v>
      </c>
      <c r="H149" s="1" t="e">
        <f>IF(A149="","",IF(C149&lt;'Dados gerais'!$B$15/1000000,0,('Dados gerais'!$B$21+'Dados gerais'!$B$19)*86400*'Série de vazões medidas'!B151/1000000))</f>
        <v>#NUM!</v>
      </c>
      <c r="I149" s="5" t="e">
        <f t="shared" si="9"/>
        <v>#NUM!</v>
      </c>
      <c r="J149" s="5" t="e">
        <f>IF(A149="","",MAX(0,I149-'Dados gerais'!$B$14/1000000))</f>
        <v>#NUM!</v>
      </c>
      <c r="K149" s="5" t="e">
        <f t="shared" si="11"/>
        <v>#NUM!</v>
      </c>
    </row>
    <row r="150" spans="1:11" x14ac:dyDescent="0.25">
      <c r="A150" s="2" t="e">
        <f>'Série de vazões medidas'!A152</f>
        <v>#NUM!</v>
      </c>
      <c r="B150" s="1" t="e">
        <f>IF(A150="","",'Série de vazões medidas'!C152*'Dados gerais'!$B$11/'Dados gerais'!$B$10)</f>
        <v>#NUM!</v>
      </c>
      <c r="C150" s="4" t="e">
        <f t="shared" si="10"/>
        <v>#NUM!</v>
      </c>
      <c r="D150" s="4" t="e">
        <f>IF(A150="","",B150*86400*'Série de vazões medidas'!B152/1000000)</f>
        <v>#NUM!</v>
      </c>
      <c r="E150" t="e">
        <f>IF(A150="","",VLOOKUP(C150*1000000,'Dados gerais'!$C$28:$D$2916,2))</f>
        <v>#NUM!</v>
      </c>
      <c r="F150" s="5" t="e">
        <f>IF(A150="","",VLOOKUP(MONTH($A150),'Dados gerais'!$I$5:$J$16,2))</f>
        <v>#NUM!</v>
      </c>
      <c r="G150" s="5" t="e">
        <f t="shared" si="8"/>
        <v>#NUM!</v>
      </c>
      <c r="H150" s="1" t="e">
        <f>IF(A150="","",IF(C150&lt;'Dados gerais'!$B$15/1000000,0,('Dados gerais'!$B$21+'Dados gerais'!$B$19)*86400*'Série de vazões medidas'!B152/1000000))</f>
        <v>#NUM!</v>
      </c>
      <c r="I150" s="5" t="e">
        <f t="shared" si="9"/>
        <v>#NUM!</v>
      </c>
      <c r="J150" s="5" t="e">
        <f>IF(A150="","",MAX(0,I150-'Dados gerais'!$B$14/1000000))</f>
        <v>#NUM!</v>
      </c>
      <c r="K150" s="5" t="e">
        <f t="shared" si="11"/>
        <v>#NUM!</v>
      </c>
    </row>
    <row r="151" spans="1:11" x14ac:dyDescent="0.25">
      <c r="A151" s="2" t="e">
        <f>'Série de vazões medidas'!A153</f>
        <v>#NUM!</v>
      </c>
      <c r="B151" s="1" t="e">
        <f>IF(A151="","",'Série de vazões medidas'!C153*'Dados gerais'!$B$11/'Dados gerais'!$B$10)</f>
        <v>#NUM!</v>
      </c>
      <c r="C151" s="4" t="e">
        <f t="shared" si="10"/>
        <v>#NUM!</v>
      </c>
      <c r="D151" s="4" t="e">
        <f>IF(A151="","",B151*86400*'Série de vazões medidas'!B153/1000000)</f>
        <v>#NUM!</v>
      </c>
      <c r="E151" t="e">
        <f>IF(A151="","",VLOOKUP(C151*1000000,'Dados gerais'!$C$28:$D$2916,2))</f>
        <v>#NUM!</v>
      </c>
      <c r="F151" s="5" t="e">
        <f>IF(A151="","",VLOOKUP(MONTH($A151),'Dados gerais'!$I$5:$J$16,2))</f>
        <v>#NUM!</v>
      </c>
      <c r="G151" s="5" t="e">
        <f t="shared" si="8"/>
        <v>#NUM!</v>
      </c>
      <c r="H151" s="1" t="e">
        <f>IF(A151="","",IF(C151&lt;'Dados gerais'!$B$15/1000000,0,('Dados gerais'!$B$21+'Dados gerais'!$B$19)*86400*'Série de vazões medidas'!B153/1000000))</f>
        <v>#NUM!</v>
      </c>
      <c r="I151" s="5" t="e">
        <f t="shared" si="9"/>
        <v>#NUM!</v>
      </c>
      <c r="J151" s="5" t="e">
        <f>IF(A151="","",MAX(0,I151-'Dados gerais'!$B$14/1000000))</f>
        <v>#NUM!</v>
      </c>
      <c r="K151" s="5" t="e">
        <f t="shared" si="11"/>
        <v>#NUM!</v>
      </c>
    </row>
    <row r="152" spans="1:11" x14ac:dyDescent="0.25">
      <c r="A152" s="2" t="e">
        <f>'Série de vazões medidas'!A154</f>
        <v>#NUM!</v>
      </c>
      <c r="B152" s="1" t="e">
        <f>IF(A152="","",'Série de vazões medidas'!C154*'Dados gerais'!$B$11/'Dados gerais'!$B$10)</f>
        <v>#NUM!</v>
      </c>
      <c r="C152" s="4" t="e">
        <f t="shared" si="10"/>
        <v>#NUM!</v>
      </c>
      <c r="D152" s="4" t="e">
        <f>IF(A152="","",B152*86400*'Série de vazões medidas'!B154/1000000)</f>
        <v>#NUM!</v>
      </c>
      <c r="E152" t="e">
        <f>IF(A152="","",VLOOKUP(C152*1000000,'Dados gerais'!$C$28:$D$2916,2))</f>
        <v>#NUM!</v>
      </c>
      <c r="F152" s="5" t="e">
        <f>IF(A152="","",VLOOKUP(MONTH($A152),'Dados gerais'!$I$5:$J$16,2))</f>
        <v>#NUM!</v>
      </c>
      <c r="G152" s="5" t="e">
        <f t="shared" si="8"/>
        <v>#NUM!</v>
      </c>
      <c r="H152" s="1" t="e">
        <f>IF(A152="","",IF(C152&lt;'Dados gerais'!$B$15/1000000,0,('Dados gerais'!$B$21+'Dados gerais'!$B$19)*86400*'Série de vazões medidas'!B154/1000000))</f>
        <v>#NUM!</v>
      </c>
      <c r="I152" s="5" t="e">
        <f t="shared" si="9"/>
        <v>#NUM!</v>
      </c>
      <c r="J152" s="5" t="e">
        <f>IF(A152="","",MAX(0,I152-'Dados gerais'!$B$14/1000000))</f>
        <v>#NUM!</v>
      </c>
      <c r="K152" s="5" t="e">
        <f t="shared" si="11"/>
        <v>#NUM!</v>
      </c>
    </row>
    <row r="153" spans="1:11" x14ac:dyDescent="0.25">
      <c r="A153" s="2" t="e">
        <f>'Série de vazões medidas'!A155</f>
        <v>#NUM!</v>
      </c>
      <c r="B153" s="1" t="e">
        <f>IF(A153="","",'Série de vazões medidas'!C155*'Dados gerais'!$B$11/'Dados gerais'!$B$10)</f>
        <v>#NUM!</v>
      </c>
      <c r="C153" s="4" t="e">
        <f t="shared" si="10"/>
        <v>#NUM!</v>
      </c>
      <c r="D153" s="4" t="e">
        <f>IF(A153="","",B153*86400*'Série de vazões medidas'!B155/1000000)</f>
        <v>#NUM!</v>
      </c>
      <c r="E153" t="e">
        <f>IF(A153="","",VLOOKUP(C153*1000000,'Dados gerais'!$C$28:$D$2916,2))</f>
        <v>#NUM!</v>
      </c>
      <c r="F153" s="5" t="e">
        <f>IF(A153="","",VLOOKUP(MONTH($A153),'Dados gerais'!$I$5:$J$16,2))</f>
        <v>#NUM!</v>
      </c>
      <c r="G153" s="5" t="e">
        <f t="shared" si="8"/>
        <v>#NUM!</v>
      </c>
      <c r="H153" s="1" t="e">
        <f>IF(A153="","",IF(C153&lt;'Dados gerais'!$B$15/1000000,0,('Dados gerais'!$B$21+'Dados gerais'!$B$19)*86400*'Série de vazões medidas'!B155/1000000))</f>
        <v>#NUM!</v>
      </c>
      <c r="I153" s="5" t="e">
        <f t="shared" si="9"/>
        <v>#NUM!</v>
      </c>
      <c r="J153" s="5" t="e">
        <f>IF(A153="","",MAX(0,I153-'Dados gerais'!$B$14/1000000))</f>
        <v>#NUM!</v>
      </c>
      <c r="K153" s="5" t="e">
        <f t="shared" si="11"/>
        <v>#NUM!</v>
      </c>
    </row>
    <row r="154" spans="1:11" x14ac:dyDescent="0.25">
      <c r="A154" s="2" t="e">
        <f>'Série de vazões medidas'!A156</f>
        <v>#NUM!</v>
      </c>
      <c r="B154" s="1" t="e">
        <f>IF(A154="","",'Série de vazões medidas'!C156*'Dados gerais'!$B$11/'Dados gerais'!$B$10)</f>
        <v>#NUM!</v>
      </c>
      <c r="C154" s="4" t="e">
        <f t="shared" si="10"/>
        <v>#NUM!</v>
      </c>
      <c r="D154" s="4" t="e">
        <f>IF(A154="","",B154*86400*'Série de vazões medidas'!B156/1000000)</f>
        <v>#NUM!</v>
      </c>
      <c r="E154" t="e">
        <f>IF(A154="","",VLOOKUP(C154*1000000,'Dados gerais'!$C$28:$D$2916,2))</f>
        <v>#NUM!</v>
      </c>
      <c r="F154" s="5" t="e">
        <f>IF(A154="","",VLOOKUP(MONTH($A154),'Dados gerais'!$I$5:$J$16,2))</f>
        <v>#NUM!</v>
      </c>
      <c r="G154" s="5" t="e">
        <f t="shared" si="8"/>
        <v>#NUM!</v>
      </c>
      <c r="H154" s="1" t="e">
        <f>IF(A154="","",IF(C154&lt;'Dados gerais'!$B$15/1000000,0,('Dados gerais'!$B$21+'Dados gerais'!$B$19)*86400*'Série de vazões medidas'!B156/1000000))</f>
        <v>#NUM!</v>
      </c>
      <c r="I154" s="5" t="e">
        <f t="shared" si="9"/>
        <v>#NUM!</v>
      </c>
      <c r="J154" s="5" t="e">
        <f>IF(A154="","",MAX(0,I154-'Dados gerais'!$B$14/1000000))</f>
        <v>#NUM!</v>
      </c>
      <c r="K154" s="5" t="e">
        <f t="shared" si="11"/>
        <v>#NUM!</v>
      </c>
    </row>
    <row r="155" spans="1:11" x14ac:dyDescent="0.25">
      <c r="A155" s="2" t="e">
        <f>'Série de vazões medidas'!A157</f>
        <v>#NUM!</v>
      </c>
      <c r="B155" s="1" t="e">
        <f>IF(A155="","",'Série de vazões medidas'!C157*'Dados gerais'!$B$11/'Dados gerais'!$B$10)</f>
        <v>#NUM!</v>
      </c>
      <c r="C155" s="4" t="e">
        <f t="shared" si="10"/>
        <v>#NUM!</v>
      </c>
      <c r="D155" s="4" t="e">
        <f>IF(A155="","",B155*86400*'Série de vazões medidas'!B157/1000000)</f>
        <v>#NUM!</v>
      </c>
      <c r="E155" t="e">
        <f>IF(A155="","",VLOOKUP(C155*1000000,'Dados gerais'!$C$28:$D$2916,2))</f>
        <v>#NUM!</v>
      </c>
      <c r="F155" s="5" t="e">
        <f>IF(A155="","",VLOOKUP(MONTH($A155),'Dados gerais'!$I$5:$J$16,2))</f>
        <v>#NUM!</v>
      </c>
      <c r="G155" s="5" t="e">
        <f t="shared" si="8"/>
        <v>#NUM!</v>
      </c>
      <c r="H155" s="1" t="e">
        <f>IF(A155="","",IF(C155&lt;'Dados gerais'!$B$15/1000000,0,('Dados gerais'!$B$21+'Dados gerais'!$B$19)*86400*'Série de vazões medidas'!B157/1000000))</f>
        <v>#NUM!</v>
      </c>
      <c r="I155" s="5" t="e">
        <f t="shared" si="9"/>
        <v>#NUM!</v>
      </c>
      <c r="J155" s="5" t="e">
        <f>IF(A155="","",MAX(0,I155-'Dados gerais'!$B$14/1000000))</f>
        <v>#NUM!</v>
      </c>
      <c r="K155" s="5" t="e">
        <f t="shared" si="11"/>
        <v>#NUM!</v>
      </c>
    </row>
    <row r="156" spans="1:11" x14ac:dyDescent="0.25">
      <c r="A156" s="2" t="e">
        <f>'Série de vazões medidas'!A158</f>
        <v>#NUM!</v>
      </c>
      <c r="B156" s="1" t="e">
        <f>IF(A156="","",'Série de vazões medidas'!C158*'Dados gerais'!$B$11/'Dados gerais'!$B$10)</f>
        <v>#NUM!</v>
      </c>
      <c r="C156" s="4" t="e">
        <f t="shared" si="10"/>
        <v>#NUM!</v>
      </c>
      <c r="D156" s="4" t="e">
        <f>IF(A156="","",B156*86400*'Série de vazões medidas'!B158/1000000)</f>
        <v>#NUM!</v>
      </c>
      <c r="E156" t="e">
        <f>IF(A156="","",VLOOKUP(C156*1000000,'Dados gerais'!$C$28:$D$2916,2))</f>
        <v>#NUM!</v>
      </c>
      <c r="F156" s="5" t="e">
        <f>IF(A156="","",VLOOKUP(MONTH($A156),'Dados gerais'!$I$5:$J$16,2))</f>
        <v>#NUM!</v>
      </c>
      <c r="G156" s="5" t="e">
        <f t="shared" si="8"/>
        <v>#NUM!</v>
      </c>
      <c r="H156" s="1" t="e">
        <f>IF(A156="","",IF(C156&lt;'Dados gerais'!$B$15/1000000,0,('Dados gerais'!$B$21+'Dados gerais'!$B$19)*86400*'Série de vazões medidas'!B158/1000000))</f>
        <v>#NUM!</v>
      </c>
      <c r="I156" s="5" t="e">
        <f t="shared" si="9"/>
        <v>#NUM!</v>
      </c>
      <c r="J156" s="5" t="e">
        <f>IF(A156="","",MAX(0,I156-'Dados gerais'!$B$14/1000000))</f>
        <v>#NUM!</v>
      </c>
      <c r="K156" s="5" t="e">
        <f t="shared" si="11"/>
        <v>#NUM!</v>
      </c>
    </row>
    <row r="157" spans="1:11" x14ac:dyDescent="0.25">
      <c r="A157" s="2" t="e">
        <f>'Série de vazões medidas'!A159</f>
        <v>#NUM!</v>
      </c>
      <c r="B157" s="1" t="e">
        <f>IF(A157="","",'Série de vazões medidas'!C159*'Dados gerais'!$B$11/'Dados gerais'!$B$10)</f>
        <v>#NUM!</v>
      </c>
      <c r="C157" s="4" t="e">
        <f t="shared" si="10"/>
        <v>#NUM!</v>
      </c>
      <c r="D157" s="4" t="e">
        <f>IF(A157="","",B157*86400*'Série de vazões medidas'!B159/1000000)</f>
        <v>#NUM!</v>
      </c>
      <c r="E157" t="e">
        <f>IF(A157="","",VLOOKUP(C157*1000000,'Dados gerais'!$C$28:$D$2916,2))</f>
        <v>#NUM!</v>
      </c>
      <c r="F157" s="5" t="e">
        <f>IF(A157="","",VLOOKUP(MONTH($A157),'Dados gerais'!$I$5:$J$16,2))</f>
        <v>#NUM!</v>
      </c>
      <c r="G157" s="5" t="e">
        <f t="shared" si="8"/>
        <v>#NUM!</v>
      </c>
      <c r="H157" s="1" t="e">
        <f>IF(A157="","",IF(C157&lt;'Dados gerais'!$B$15/1000000,0,('Dados gerais'!$B$21+'Dados gerais'!$B$19)*86400*'Série de vazões medidas'!B159/1000000))</f>
        <v>#NUM!</v>
      </c>
      <c r="I157" s="5" t="e">
        <f t="shared" si="9"/>
        <v>#NUM!</v>
      </c>
      <c r="J157" s="5" t="e">
        <f>IF(A157="","",MAX(0,I157-'Dados gerais'!$B$14/1000000))</f>
        <v>#NUM!</v>
      </c>
      <c r="K157" s="5" t="e">
        <f t="shared" si="11"/>
        <v>#NUM!</v>
      </c>
    </row>
    <row r="158" spans="1:11" x14ac:dyDescent="0.25">
      <c r="A158" s="2" t="e">
        <f>'Série de vazões medidas'!A160</f>
        <v>#NUM!</v>
      </c>
      <c r="B158" s="1" t="e">
        <f>IF(A158="","",'Série de vazões medidas'!C160*'Dados gerais'!$B$11/'Dados gerais'!$B$10)</f>
        <v>#NUM!</v>
      </c>
      <c r="C158" s="4" t="e">
        <f t="shared" si="10"/>
        <v>#NUM!</v>
      </c>
      <c r="D158" s="4" t="e">
        <f>IF(A158="","",B158*86400*'Série de vazões medidas'!B160/1000000)</f>
        <v>#NUM!</v>
      </c>
      <c r="E158" t="e">
        <f>IF(A158="","",VLOOKUP(C158*1000000,'Dados gerais'!$C$28:$D$2916,2))</f>
        <v>#NUM!</v>
      </c>
      <c r="F158" s="5" t="e">
        <f>IF(A158="","",VLOOKUP(MONTH($A158),'Dados gerais'!$I$5:$J$16,2))</f>
        <v>#NUM!</v>
      </c>
      <c r="G158" s="5" t="e">
        <f t="shared" si="8"/>
        <v>#NUM!</v>
      </c>
      <c r="H158" s="1" t="e">
        <f>IF(A158="","",IF(C158&lt;'Dados gerais'!$B$15/1000000,0,('Dados gerais'!$B$21+'Dados gerais'!$B$19)*86400*'Série de vazões medidas'!B160/1000000))</f>
        <v>#NUM!</v>
      </c>
      <c r="I158" s="5" t="e">
        <f t="shared" si="9"/>
        <v>#NUM!</v>
      </c>
      <c r="J158" s="5" t="e">
        <f>IF(A158="","",MAX(0,I158-'Dados gerais'!$B$14/1000000))</f>
        <v>#NUM!</v>
      </c>
      <c r="K158" s="5" t="e">
        <f t="shared" si="11"/>
        <v>#NUM!</v>
      </c>
    </row>
    <row r="159" spans="1:11" x14ac:dyDescent="0.25">
      <c r="A159" s="2" t="e">
        <f>'Série de vazões medidas'!A161</f>
        <v>#NUM!</v>
      </c>
      <c r="B159" s="1" t="e">
        <f>IF(A159="","",'Série de vazões medidas'!C161*'Dados gerais'!$B$11/'Dados gerais'!$B$10)</f>
        <v>#NUM!</v>
      </c>
      <c r="C159" s="4" t="e">
        <f t="shared" si="10"/>
        <v>#NUM!</v>
      </c>
      <c r="D159" s="4" t="e">
        <f>IF(A159="","",B159*86400*'Série de vazões medidas'!B161/1000000)</f>
        <v>#NUM!</v>
      </c>
      <c r="E159" t="e">
        <f>IF(A159="","",VLOOKUP(C159*1000000,'Dados gerais'!$C$28:$D$2916,2))</f>
        <v>#NUM!</v>
      </c>
      <c r="F159" s="5" t="e">
        <f>IF(A159="","",VLOOKUP(MONTH($A159),'Dados gerais'!$I$5:$J$16,2))</f>
        <v>#NUM!</v>
      </c>
      <c r="G159" s="5" t="e">
        <f t="shared" si="8"/>
        <v>#NUM!</v>
      </c>
      <c r="H159" s="1" t="e">
        <f>IF(A159="","",IF(C159&lt;'Dados gerais'!$B$15/1000000,0,('Dados gerais'!$B$21+'Dados gerais'!$B$19)*86400*'Série de vazões medidas'!B161/1000000))</f>
        <v>#NUM!</v>
      </c>
      <c r="I159" s="5" t="e">
        <f t="shared" si="9"/>
        <v>#NUM!</v>
      </c>
      <c r="J159" s="5" t="e">
        <f>IF(A159="","",MAX(0,I159-'Dados gerais'!$B$14/1000000))</f>
        <v>#NUM!</v>
      </c>
      <c r="K159" s="5" t="e">
        <f t="shared" si="11"/>
        <v>#NUM!</v>
      </c>
    </row>
    <row r="160" spans="1:11" x14ac:dyDescent="0.25">
      <c r="A160" s="2" t="e">
        <f>'Série de vazões medidas'!A162</f>
        <v>#NUM!</v>
      </c>
      <c r="B160" s="1" t="e">
        <f>IF(A160="","",'Série de vazões medidas'!C162*'Dados gerais'!$B$11/'Dados gerais'!$B$10)</f>
        <v>#NUM!</v>
      </c>
      <c r="C160" s="4" t="e">
        <f t="shared" si="10"/>
        <v>#NUM!</v>
      </c>
      <c r="D160" s="4" t="e">
        <f>IF(A160="","",B160*86400*'Série de vazões medidas'!B162/1000000)</f>
        <v>#NUM!</v>
      </c>
      <c r="E160" t="e">
        <f>IF(A160="","",VLOOKUP(C160*1000000,'Dados gerais'!$C$28:$D$2916,2))</f>
        <v>#NUM!</v>
      </c>
      <c r="F160" s="5" t="e">
        <f>IF(A160="","",VLOOKUP(MONTH($A160),'Dados gerais'!$I$5:$J$16,2))</f>
        <v>#NUM!</v>
      </c>
      <c r="G160" s="5" t="e">
        <f t="shared" si="8"/>
        <v>#NUM!</v>
      </c>
      <c r="H160" s="1" t="e">
        <f>IF(A160="","",IF(C160&lt;'Dados gerais'!$B$15/1000000,0,('Dados gerais'!$B$21+'Dados gerais'!$B$19)*86400*'Série de vazões medidas'!B162/1000000))</f>
        <v>#NUM!</v>
      </c>
      <c r="I160" s="5" t="e">
        <f t="shared" si="9"/>
        <v>#NUM!</v>
      </c>
      <c r="J160" s="5" t="e">
        <f>IF(A160="","",MAX(0,I160-'Dados gerais'!$B$14/1000000))</f>
        <v>#NUM!</v>
      </c>
      <c r="K160" s="5" t="e">
        <f t="shared" si="11"/>
        <v>#NUM!</v>
      </c>
    </row>
    <row r="161" spans="1:11" x14ac:dyDescent="0.25">
      <c r="A161" s="2" t="e">
        <f>'Série de vazões medidas'!A163</f>
        <v>#NUM!</v>
      </c>
      <c r="B161" s="1" t="e">
        <f>IF(A161="","",'Série de vazões medidas'!C163*'Dados gerais'!$B$11/'Dados gerais'!$B$10)</f>
        <v>#NUM!</v>
      </c>
      <c r="C161" s="4" t="e">
        <f t="shared" si="10"/>
        <v>#NUM!</v>
      </c>
      <c r="D161" s="4" t="e">
        <f>IF(A161="","",B161*86400*'Série de vazões medidas'!B163/1000000)</f>
        <v>#NUM!</v>
      </c>
      <c r="E161" t="e">
        <f>IF(A161="","",VLOOKUP(C161*1000000,'Dados gerais'!$C$28:$D$2916,2))</f>
        <v>#NUM!</v>
      </c>
      <c r="F161" s="5" t="e">
        <f>IF(A161="","",VLOOKUP(MONTH($A161),'Dados gerais'!$I$5:$J$16,2))</f>
        <v>#NUM!</v>
      </c>
      <c r="G161" s="5" t="e">
        <f t="shared" si="8"/>
        <v>#NUM!</v>
      </c>
      <c r="H161" s="1" t="e">
        <f>IF(A161="","",IF(C161&lt;'Dados gerais'!$B$15/1000000,0,('Dados gerais'!$B$21+'Dados gerais'!$B$19)*86400*'Série de vazões medidas'!B163/1000000))</f>
        <v>#NUM!</v>
      </c>
      <c r="I161" s="5" t="e">
        <f t="shared" si="9"/>
        <v>#NUM!</v>
      </c>
      <c r="J161" s="5" t="e">
        <f>IF(A161="","",MAX(0,I161-'Dados gerais'!$B$14/1000000))</f>
        <v>#NUM!</v>
      </c>
      <c r="K161" s="5" t="e">
        <f t="shared" si="11"/>
        <v>#NUM!</v>
      </c>
    </row>
    <row r="162" spans="1:11" x14ac:dyDescent="0.25">
      <c r="A162" s="2" t="e">
        <f>'Série de vazões medidas'!A164</f>
        <v>#NUM!</v>
      </c>
      <c r="B162" s="1" t="e">
        <f>IF(A162="","",'Série de vazões medidas'!C164*'Dados gerais'!$B$11/'Dados gerais'!$B$10)</f>
        <v>#NUM!</v>
      </c>
      <c r="C162" s="4" t="e">
        <f t="shared" si="10"/>
        <v>#NUM!</v>
      </c>
      <c r="D162" s="4" t="e">
        <f>IF(A162="","",B162*86400*'Série de vazões medidas'!B164/1000000)</f>
        <v>#NUM!</v>
      </c>
      <c r="E162" t="e">
        <f>IF(A162="","",VLOOKUP(C162*1000000,'Dados gerais'!$C$28:$D$2916,2))</f>
        <v>#NUM!</v>
      </c>
      <c r="F162" s="5" t="e">
        <f>IF(A162="","",VLOOKUP(MONTH($A162),'Dados gerais'!$I$5:$J$16,2))</f>
        <v>#NUM!</v>
      </c>
      <c r="G162" s="5" t="e">
        <f t="shared" si="8"/>
        <v>#NUM!</v>
      </c>
      <c r="H162" s="1" t="e">
        <f>IF(A162="","",IF(C162&lt;'Dados gerais'!$B$15/1000000,0,('Dados gerais'!$B$21+'Dados gerais'!$B$19)*86400*'Série de vazões medidas'!B164/1000000))</f>
        <v>#NUM!</v>
      </c>
      <c r="I162" s="5" t="e">
        <f t="shared" si="9"/>
        <v>#NUM!</v>
      </c>
      <c r="J162" s="5" t="e">
        <f>IF(A162="","",MAX(0,I162-'Dados gerais'!$B$14/1000000))</f>
        <v>#NUM!</v>
      </c>
      <c r="K162" s="5" t="e">
        <f t="shared" si="11"/>
        <v>#NUM!</v>
      </c>
    </row>
    <row r="163" spans="1:11" x14ac:dyDescent="0.25">
      <c r="A163" s="2" t="e">
        <f>'Série de vazões medidas'!A165</f>
        <v>#NUM!</v>
      </c>
      <c r="B163" s="1" t="e">
        <f>IF(A163="","",'Série de vazões medidas'!C165*'Dados gerais'!$B$11/'Dados gerais'!$B$10)</f>
        <v>#NUM!</v>
      </c>
      <c r="C163" s="4" t="e">
        <f t="shared" si="10"/>
        <v>#NUM!</v>
      </c>
      <c r="D163" s="4" t="e">
        <f>IF(A163="","",B163*86400*'Série de vazões medidas'!B165/1000000)</f>
        <v>#NUM!</v>
      </c>
      <c r="E163" t="e">
        <f>IF(A163="","",VLOOKUP(C163*1000000,'Dados gerais'!$C$28:$D$2916,2))</f>
        <v>#NUM!</v>
      </c>
      <c r="F163" s="5" t="e">
        <f>IF(A163="","",VLOOKUP(MONTH($A163),'Dados gerais'!$I$5:$J$16,2))</f>
        <v>#NUM!</v>
      </c>
      <c r="G163" s="5" t="e">
        <f t="shared" si="8"/>
        <v>#NUM!</v>
      </c>
      <c r="H163" s="1" t="e">
        <f>IF(A163="","",IF(C163&lt;'Dados gerais'!$B$15/1000000,0,('Dados gerais'!$B$21+'Dados gerais'!$B$19)*86400*'Série de vazões medidas'!B165/1000000))</f>
        <v>#NUM!</v>
      </c>
      <c r="I163" s="5" t="e">
        <f t="shared" si="9"/>
        <v>#NUM!</v>
      </c>
      <c r="J163" s="5" t="e">
        <f>IF(A163="","",MAX(0,I163-'Dados gerais'!$B$14/1000000))</f>
        <v>#NUM!</v>
      </c>
      <c r="K163" s="5" t="e">
        <f t="shared" si="11"/>
        <v>#NUM!</v>
      </c>
    </row>
    <row r="164" spans="1:11" x14ac:dyDescent="0.25">
      <c r="A164" s="2" t="e">
        <f>'Série de vazões medidas'!A166</f>
        <v>#NUM!</v>
      </c>
      <c r="B164" s="1" t="e">
        <f>IF(A164="","",'Série de vazões medidas'!C166*'Dados gerais'!$B$11/'Dados gerais'!$B$10)</f>
        <v>#NUM!</v>
      </c>
      <c r="C164" s="4" t="e">
        <f t="shared" si="10"/>
        <v>#NUM!</v>
      </c>
      <c r="D164" s="4" t="e">
        <f>IF(A164="","",B164*86400*'Série de vazões medidas'!B166/1000000)</f>
        <v>#NUM!</v>
      </c>
      <c r="E164" t="e">
        <f>IF(A164="","",VLOOKUP(C164*1000000,'Dados gerais'!$C$28:$D$2916,2))</f>
        <v>#NUM!</v>
      </c>
      <c r="F164" s="5" t="e">
        <f>IF(A164="","",VLOOKUP(MONTH($A164),'Dados gerais'!$I$5:$J$16,2))</f>
        <v>#NUM!</v>
      </c>
      <c r="G164" s="5" t="e">
        <f t="shared" si="8"/>
        <v>#NUM!</v>
      </c>
      <c r="H164" s="1" t="e">
        <f>IF(A164="","",IF(C164&lt;'Dados gerais'!$B$15/1000000,0,('Dados gerais'!$B$21+'Dados gerais'!$B$19)*86400*'Série de vazões medidas'!B166/1000000))</f>
        <v>#NUM!</v>
      </c>
      <c r="I164" s="5" t="e">
        <f t="shared" si="9"/>
        <v>#NUM!</v>
      </c>
      <c r="J164" s="5" t="e">
        <f>IF(A164="","",MAX(0,I164-'Dados gerais'!$B$14/1000000))</f>
        <v>#NUM!</v>
      </c>
      <c r="K164" s="5" t="e">
        <f t="shared" si="11"/>
        <v>#NUM!</v>
      </c>
    </row>
    <row r="165" spans="1:11" x14ac:dyDescent="0.25">
      <c r="A165" s="2" t="e">
        <f>'Série de vazões medidas'!A167</f>
        <v>#NUM!</v>
      </c>
      <c r="B165" s="1" t="e">
        <f>IF(A165="","",'Série de vazões medidas'!C167*'Dados gerais'!$B$11/'Dados gerais'!$B$10)</f>
        <v>#NUM!</v>
      </c>
      <c r="C165" s="4" t="e">
        <f t="shared" si="10"/>
        <v>#NUM!</v>
      </c>
      <c r="D165" s="4" t="e">
        <f>IF(A165="","",B165*86400*'Série de vazões medidas'!B167/1000000)</f>
        <v>#NUM!</v>
      </c>
      <c r="E165" t="e">
        <f>IF(A165="","",VLOOKUP(C165*1000000,'Dados gerais'!$C$28:$D$2916,2))</f>
        <v>#NUM!</v>
      </c>
      <c r="F165" s="5" t="e">
        <f>IF(A165="","",VLOOKUP(MONTH($A165),'Dados gerais'!$I$5:$J$16,2))</f>
        <v>#NUM!</v>
      </c>
      <c r="G165" s="5" t="e">
        <f t="shared" si="8"/>
        <v>#NUM!</v>
      </c>
      <c r="H165" s="1" t="e">
        <f>IF(A165="","",IF(C165&lt;'Dados gerais'!$B$15/1000000,0,('Dados gerais'!$B$21+'Dados gerais'!$B$19)*86400*'Série de vazões medidas'!B167/1000000))</f>
        <v>#NUM!</v>
      </c>
      <c r="I165" s="5" t="e">
        <f t="shared" si="9"/>
        <v>#NUM!</v>
      </c>
      <c r="J165" s="5" t="e">
        <f>IF(A165="","",MAX(0,I165-'Dados gerais'!$B$14/1000000))</f>
        <v>#NUM!</v>
      </c>
      <c r="K165" s="5" t="e">
        <f t="shared" si="11"/>
        <v>#NUM!</v>
      </c>
    </row>
    <row r="166" spans="1:11" x14ac:dyDescent="0.25">
      <c r="A166" s="2" t="e">
        <f>'Série de vazões medidas'!A168</f>
        <v>#NUM!</v>
      </c>
      <c r="B166" s="1" t="e">
        <f>IF(A166="","",'Série de vazões medidas'!C168*'Dados gerais'!$B$11/'Dados gerais'!$B$10)</f>
        <v>#NUM!</v>
      </c>
      <c r="C166" s="4" t="e">
        <f t="shared" si="10"/>
        <v>#NUM!</v>
      </c>
      <c r="D166" s="4" t="e">
        <f>IF(A166="","",B166*86400*'Série de vazões medidas'!B168/1000000)</f>
        <v>#NUM!</v>
      </c>
      <c r="E166" t="e">
        <f>IF(A166="","",VLOOKUP(C166*1000000,'Dados gerais'!$C$28:$D$2916,2))</f>
        <v>#NUM!</v>
      </c>
      <c r="F166" s="5" t="e">
        <f>IF(A166="","",VLOOKUP(MONTH($A166),'Dados gerais'!$I$5:$J$16,2))</f>
        <v>#NUM!</v>
      </c>
      <c r="G166" s="5" t="e">
        <f t="shared" si="8"/>
        <v>#NUM!</v>
      </c>
      <c r="H166" s="1" t="e">
        <f>IF(A166="","",IF(C166&lt;'Dados gerais'!$B$15/1000000,0,('Dados gerais'!$B$21+'Dados gerais'!$B$19)*86400*'Série de vazões medidas'!B168/1000000))</f>
        <v>#NUM!</v>
      </c>
      <c r="I166" s="5" t="e">
        <f t="shared" si="9"/>
        <v>#NUM!</v>
      </c>
      <c r="J166" s="5" t="e">
        <f>IF(A166="","",MAX(0,I166-'Dados gerais'!$B$14/1000000))</f>
        <v>#NUM!</v>
      </c>
      <c r="K166" s="5" t="e">
        <f t="shared" si="11"/>
        <v>#NUM!</v>
      </c>
    </row>
    <row r="167" spans="1:11" x14ac:dyDescent="0.25">
      <c r="A167" s="2" t="e">
        <f>'Série de vazões medidas'!A169</f>
        <v>#NUM!</v>
      </c>
      <c r="B167" s="1" t="e">
        <f>IF(A167="","",'Série de vazões medidas'!C169*'Dados gerais'!$B$11/'Dados gerais'!$B$10)</f>
        <v>#NUM!</v>
      </c>
      <c r="C167" s="4" t="e">
        <f t="shared" si="10"/>
        <v>#NUM!</v>
      </c>
      <c r="D167" s="4" t="e">
        <f>IF(A167="","",B167*86400*'Série de vazões medidas'!B169/1000000)</f>
        <v>#NUM!</v>
      </c>
      <c r="E167" t="e">
        <f>IF(A167="","",VLOOKUP(C167*1000000,'Dados gerais'!$C$28:$D$2916,2))</f>
        <v>#NUM!</v>
      </c>
      <c r="F167" s="5" t="e">
        <f>IF(A167="","",VLOOKUP(MONTH($A167),'Dados gerais'!$I$5:$J$16,2))</f>
        <v>#NUM!</v>
      </c>
      <c r="G167" s="5" t="e">
        <f t="shared" si="8"/>
        <v>#NUM!</v>
      </c>
      <c r="H167" s="1" t="e">
        <f>IF(A167="","",IF(C167&lt;'Dados gerais'!$B$15/1000000,0,('Dados gerais'!$B$21+'Dados gerais'!$B$19)*86400*'Série de vazões medidas'!B169/1000000))</f>
        <v>#NUM!</v>
      </c>
      <c r="I167" s="5" t="e">
        <f t="shared" si="9"/>
        <v>#NUM!</v>
      </c>
      <c r="J167" s="5" t="e">
        <f>IF(A167="","",MAX(0,I167-'Dados gerais'!$B$14/1000000))</f>
        <v>#NUM!</v>
      </c>
      <c r="K167" s="5" t="e">
        <f t="shared" si="11"/>
        <v>#NUM!</v>
      </c>
    </row>
    <row r="168" spans="1:11" x14ac:dyDescent="0.25">
      <c r="A168" s="2" t="e">
        <f>'Série de vazões medidas'!A170</f>
        <v>#NUM!</v>
      </c>
      <c r="B168" s="1" t="e">
        <f>IF(A168="","",'Série de vazões medidas'!C170*'Dados gerais'!$B$11/'Dados gerais'!$B$10)</f>
        <v>#NUM!</v>
      </c>
      <c r="C168" s="4" t="e">
        <f t="shared" si="10"/>
        <v>#NUM!</v>
      </c>
      <c r="D168" s="4" t="e">
        <f>IF(A168="","",B168*86400*'Série de vazões medidas'!B170/1000000)</f>
        <v>#NUM!</v>
      </c>
      <c r="E168" t="e">
        <f>IF(A168="","",VLOOKUP(C168*1000000,'Dados gerais'!$C$28:$D$2916,2))</f>
        <v>#NUM!</v>
      </c>
      <c r="F168" s="5" t="e">
        <f>IF(A168="","",VLOOKUP(MONTH($A168),'Dados gerais'!$I$5:$J$16,2))</f>
        <v>#NUM!</v>
      </c>
      <c r="G168" s="5" t="e">
        <f t="shared" si="8"/>
        <v>#NUM!</v>
      </c>
      <c r="H168" s="1" t="e">
        <f>IF(A168="","",IF(C168&lt;'Dados gerais'!$B$15/1000000,0,('Dados gerais'!$B$21+'Dados gerais'!$B$19)*86400*'Série de vazões medidas'!B170/1000000))</f>
        <v>#NUM!</v>
      </c>
      <c r="I168" s="5" t="e">
        <f t="shared" si="9"/>
        <v>#NUM!</v>
      </c>
      <c r="J168" s="5" t="e">
        <f>IF(A168="","",MAX(0,I168-'Dados gerais'!$B$14/1000000))</f>
        <v>#NUM!</v>
      </c>
      <c r="K168" s="5" t="e">
        <f t="shared" si="11"/>
        <v>#NUM!</v>
      </c>
    </row>
    <row r="169" spans="1:11" x14ac:dyDescent="0.25">
      <c r="A169" s="2" t="e">
        <f>'Série de vazões medidas'!A171</f>
        <v>#NUM!</v>
      </c>
      <c r="B169" s="1" t="e">
        <f>IF(A169="","",'Série de vazões medidas'!C171*'Dados gerais'!$B$11/'Dados gerais'!$B$10)</f>
        <v>#NUM!</v>
      </c>
      <c r="C169" s="4" t="e">
        <f t="shared" si="10"/>
        <v>#NUM!</v>
      </c>
      <c r="D169" s="4" t="e">
        <f>IF(A169="","",B169*86400*'Série de vazões medidas'!B171/1000000)</f>
        <v>#NUM!</v>
      </c>
      <c r="E169" t="e">
        <f>IF(A169="","",VLOOKUP(C169*1000000,'Dados gerais'!$C$28:$D$2916,2))</f>
        <v>#NUM!</v>
      </c>
      <c r="F169" s="5" t="e">
        <f>IF(A169="","",VLOOKUP(MONTH($A169),'Dados gerais'!$I$5:$J$16,2))</f>
        <v>#NUM!</v>
      </c>
      <c r="G169" s="5" t="e">
        <f t="shared" si="8"/>
        <v>#NUM!</v>
      </c>
      <c r="H169" s="1" t="e">
        <f>IF(A169="","",IF(C169&lt;'Dados gerais'!$B$15/1000000,0,('Dados gerais'!$B$21+'Dados gerais'!$B$19)*86400*'Série de vazões medidas'!B171/1000000))</f>
        <v>#NUM!</v>
      </c>
      <c r="I169" s="5" t="e">
        <f t="shared" si="9"/>
        <v>#NUM!</v>
      </c>
      <c r="J169" s="5" t="e">
        <f>IF(A169="","",MAX(0,I169-'Dados gerais'!$B$14/1000000))</f>
        <v>#NUM!</v>
      </c>
      <c r="K169" s="5" t="e">
        <f t="shared" si="11"/>
        <v>#NUM!</v>
      </c>
    </row>
    <row r="170" spans="1:11" x14ac:dyDescent="0.25">
      <c r="A170" s="2" t="e">
        <f>'Série de vazões medidas'!A172</f>
        <v>#NUM!</v>
      </c>
      <c r="B170" s="1" t="e">
        <f>IF(A170="","",'Série de vazões medidas'!C172*'Dados gerais'!$B$11/'Dados gerais'!$B$10)</f>
        <v>#NUM!</v>
      </c>
      <c r="C170" s="4" t="e">
        <f t="shared" si="10"/>
        <v>#NUM!</v>
      </c>
      <c r="D170" s="4" t="e">
        <f>IF(A170="","",B170*86400*'Série de vazões medidas'!B172/1000000)</f>
        <v>#NUM!</v>
      </c>
      <c r="E170" t="e">
        <f>IF(A170="","",VLOOKUP(C170*1000000,'Dados gerais'!$C$28:$D$2916,2))</f>
        <v>#NUM!</v>
      </c>
      <c r="F170" s="5" t="e">
        <f>IF(A170="","",VLOOKUP(MONTH($A170),'Dados gerais'!$I$5:$J$16,2))</f>
        <v>#NUM!</v>
      </c>
      <c r="G170" s="5" t="e">
        <f t="shared" si="8"/>
        <v>#NUM!</v>
      </c>
      <c r="H170" s="1" t="e">
        <f>IF(A170="","",IF(C170&lt;'Dados gerais'!$B$15/1000000,0,('Dados gerais'!$B$21+'Dados gerais'!$B$19)*86400*'Série de vazões medidas'!B172/1000000))</f>
        <v>#NUM!</v>
      </c>
      <c r="I170" s="5" t="e">
        <f t="shared" si="9"/>
        <v>#NUM!</v>
      </c>
      <c r="J170" s="5" t="e">
        <f>IF(A170="","",MAX(0,I170-'Dados gerais'!$B$14/1000000))</f>
        <v>#NUM!</v>
      </c>
      <c r="K170" s="5" t="e">
        <f t="shared" si="11"/>
        <v>#NUM!</v>
      </c>
    </row>
    <row r="171" spans="1:11" x14ac:dyDescent="0.25">
      <c r="A171" s="2" t="e">
        <f>'Série de vazões medidas'!A173</f>
        <v>#NUM!</v>
      </c>
      <c r="B171" s="1" t="e">
        <f>IF(A171="","",'Série de vazões medidas'!C173*'Dados gerais'!$B$11/'Dados gerais'!$B$10)</f>
        <v>#NUM!</v>
      </c>
      <c r="C171" s="29" t="e">
        <f t="shared" si="10"/>
        <v>#NUM!</v>
      </c>
      <c r="D171" s="4" t="e">
        <f>IF(A171="","",B171*86400*'Série de vazões medidas'!B173/1000000)</f>
        <v>#NUM!</v>
      </c>
      <c r="E171" t="e">
        <f>IF(A171="","",VLOOKUP(C171*1000000,'Dados gerais'!$C$28:$D$2916,2))</f>
        <v>#NUM!</v>
      </c>
      <c r="F171" s="5" t="e">
        <f>IF(A171="","",VLOOKUP(MONTH($A171),'Dados gerais'!$I$5:$J$16,2))</f>
        <v>#NUM!</v>
      </c>
      <c r="G171" s="5" t="e">
        <f t="shared" si="8"/>
        <v>#NUM!</v>
      </c>
      <c r="H171" s="1" t="e">
        <f>IF(A171="","",IF(C171&lt;'Dados gerais'!$B$15/1000000,0,('Dados gerais'!$B$21+'Dados gerais'!$B$19)*86400*'Série de vazões medidas'!B173/1000000))</f>
        <v>#NUM!</v>
      </c>
      <c r="I171" s="5" t="e">
        <f t="shared" si="9"/>
        <v>#NUM!</v>
      </c>
      <c r="J171" s="5" t="e">
        <f>IF(A171="","",MAX(0,I171-'Dados gerais'!$B$14/1000000))</f>
        <v>#NUM!</v>
      </c>
      <c r="K171" s="5" t="e">
        <f t="shared" si="11"/>
        <v>#NUM!</v>
      </c>
    </row>
    <row r="172" spans="1:11" x14ac:dyDescent="0.25">
      <c r="A172" s="2" t="e">
        <f>'Série de vazões medidas'!A174</f>
        <v>#NUM!</v>
      </c>
      <c r="B172" s="1" t="e">
        <f>IF(A172="","",'Série de vazões medidas'!C174*'Dados gerais'!$B$11/'Dados gerais'!$B$10)</f>
        <v>#NUM!</v>
      </c>
      <c r="C172" s="29" t="e">
        <f t="shared" si="10"/>
        <v>#NUM!</v>
      </c>
      <c r="D172" s="4" t="e">
        <f>IF(A172="","",B172*86400*'Série de vazões medidas'!B174/1000000)</f>
        <v>#NUM!</v>
      </c>
      <c r="E172" t="e">
        <f>IF(A172="","",VLOOKUP(C172*1000000,'Dados gerais'!$C$28:$D$2916,2))</f>
        <v>#NUM!</v>
      </c>
      <c r="F172" s="5" t="e">
        <f>IF(A172="","",VLOOKUP(MONTH($A172),'Dados gerais'!$I$5:$J$16,2))</f>
        <v>#NUM!</v>
      </c>
      <c r="G172" s="5" t="e">
        <f t="shared" si="8"/>
        <v>#NUM!</v>
      </c>
      <c r="H172" s="1" t="e">
        <f>IF(A172="","",IF(C172&lt;'Dados gerais'!$B$15/1000000,0,('Dados gerais'!$B$21+'Dados gerais'!$B$19)*86400*'Série de vazões medidas'!B174/1000000))</f>
        <v>#NUM!</v>
      </c>
      <c r="I172" s="5" t="e">
        <f t="shared" si="9"/>
        <v>#NUM!</v>
      </c>
      <c r="J172" s="5" t="e">
        <f>IF(A172="","",MAX(0,I172-'Dados gerais'!$B$14/1000000))</f>
        <v>#NUM!</v>
      </c>
      <c r="K172" s="5" t="e">
        <f t="shared" si="11"/>
        <v>#NUM!</v>
      </c>
    </row>
    <row r="173" spans="1:11" x14ac:dyDescent="0.25">
      <c r="A173" s="2" t="e">
        <f>'Série de vazões medidas'!A175</f>
        <v>#NUM!</v>
      </c>
      <c r="B173" s="1" t="e">
        <f>IF(A173="","",'Série de vazões medidas'!C175*'Dados gerais'!$B$11/'Dados gerais'!$B$10)</f>
        <v>#NUM!</v>
      </c>
      <c r="C173" s="29" t="e">
        <f t="shared" si="10"/>
        <v>#NUM!</v>
      </c>
      <c r="D173" s="4" t="e">
        <f>IF(A173="","",B173*86400*'Série de vazões medidas'!B175/1000000)</f>
        <v>#NUM!</v>
      </c>
      <c r="E173" t="e">
        <f>IF(A173="","",VLOOKUP(C173*1000000,'Dados gerais'!$C$28:$D$2916,2))</f>
        <v>#NUM!</v>
      </c>
      <c r="F173" s="5" t="e">
        <f>IF(A173="","",VLOOKUP(MONTH($A173),'Dados gerais'!$I$5:$J$16,2))</f>
        <v>#NUM!</v>
      </c>
      <c r="G173" s="5" t="e">
        <f t="shared" si="8"/>
        <v>#NUM!</v>
      </c>
      <c r="H173" s="1" t="e">
        <f>IF(A173="","",IF(C173&lt;'Dados gerais'!$B$15/1000000,0,('Dados gerais'!$B$21+'Dados gerais'!$B$19)*86400*'Série de vazões medidas'!B175/1000000))</f>
        <v>#NUM!</v>
      </c>
      <c r="I173" s="5" t="e">
        <f t="shared" si="9"/>
        <v>#NUM!</v>
      </c>
      <c r="J173" s="5" t="e">
        <f>IF(A173="","",MAX(0,I173-'Dados gerais'!$B$14/1000000))</f>
        <v>#NUM!</v>
      </c>
      <c r="K173" s="5" t="e">
        <f t="shared" si="11"/>
        <v>#NUM!</v>
      </c>
    </row>
    <row r="174" spans="1:11" x14ac:dyDescent="0.25">
      <c r="A174" s="2" t="e">
        <f>'Série de vazões medidas'!A176</f>
        <v>#NUM!</v>
      </c>
      <c r="B174" s="1" t="e">
        <f>IF(A174="","",'Série de vazões medidas'!C176*'Dados gerais'!$B$11/'Dados gerais'!$B$10)</f>
        <v>#NUM!</v>
      </c>
      <c r="C174" s="29" t="e">
        <f t="shared" si="10"/>
        <v>#NUM!</v>
      </c>
      <c r="D174" s="4" t="e">
        <f>IF(A174="","",B174*86400*'Série de vazões medidas'!B176/1000000)</f>
        <v>#NUM!</v>
      </c>
      <c r="E174" t="e">
        <f>IF(A174="","",VLOOKUP(C174*1000000,'Dados gerais'!$C$28:$D$2916,2))</f>
        <v>#NUM!</v>
      </c>
      <c r="F174" s="5" t="e">
        <f>IF(A174="","",VLOOKUP(MONTH($A174),'Dados gerais'!$I$5:$J$16,2))</f>
        <v>#NUM!</v>
      </c>
      <c r="G174" s="5" t="e">
        <f t="shared" si="8"/>
        <v>#NUM!</v>
      </c>
      <c r="H174" s="1" t="e">
        <f>IF(A174="","",IF(C174&lt;'Dados gerais'!$B$15/1000000,0,('Dados gerais'!$B$21+'Dados gerais'!$B$19)*86400*'Série de vazões medidas'!B176/1000000))</f>
        <v>#NUM!</v>
      </c>
      <c r="I174" s="5" t="e">
        <f t="shared" si="9"/>
        <v>#NUM!</v>
      </c>
      <c r="J174" s="5" t="e">
        <f>IF(A174="","",MAX(0,I174-'Dados gerais'!$B$14/1000000))</f>
        <v>#NUM!</v>
      </c>
      <c r="K174" s="5" t="e">
        <f t="shared" si="11"/>
        <v>#NUM!</v>
      </c>
    </row>
    <row r="175" spans="1:11" x14ac:dyDescent="0.25">
      <c r="A175" s="2" t="e">
        <f>'Série de vazões medidas'!A177</f>
        <v>#NUM!</v>
      </c>
      <c r="B175" s="1" t="e">
        <f>IF(A175="","",'Série de vazões medidas'!C177*'Dados gerais'!$B$11/'Dados gerais'!$B$10)</f>
        <v>#NUM!</v>
      </c>
      <c r="C175" s="29" t="e">
        <f t="shared" si="10"/>
        <v>#NUM!</v>
      </c>
      <c r="D175" s="4" t="e">
        <f>IF(A175="","",B175*86400*'Série de vazões medidas'!B177/1000000)</f>
        <v>#NUM!</v>
      </c>
      <c r="E175" t="e">
        <f>IF(A175="","",VLOOKUP(C175*1000000,'Dados gerais'!$C$28:$D$2916,2))</f>
        <v>#NUM!</v>
      </c>
      <c r="F175" s="5" t="e">
        <f>IF(A175="","",VLOOKUP(MONTH($A175),'Dados gerais'!$I$5:$J$16,2))</f>
        <v>#NUM!</v>
      </c>
      <c r="G175" s="5" t="e">
        <f t="shared" si="8"/>
        <v>#NUM!</v>
      </c>
      <c r="H175" s="1" t="e">
        <f>IF(A175="","",IF(C175&lt;'Dados gerais'!$B$15/1000000,0,('Dados gerais'!$B$21+'Dados gerais'!$B$19)*86400*'Série de vazões medidas'!B177/1000000))</f>
        <v>#NUM!</v>
      </c>
      <c r="I175" s="5" t="e">
        <f t="shared" si="9"/>
        <v>#NUM!</v>
      </c>
      <c r="J175" s="5" t="e">
        <f>IF(A175="","",MAX(0,I175-'Dados gerais'!$B$14/1000000))</f>
        <v>#NUM!</v>
      </c>
      <c r="K175" s="5" t="e">
        <f t="shared" si="11"/>
        <v>#NUM!</v>
      </c>
    </row>
    <row r="176" spans="1:11" x14ac:dyDescent="0.25">
      <c r="A176" s="2" t="e">
        <f>'Série de vazões medidas'!A178</f>
        <v>#NUM!</v>
      </c>
      <c r="B176" s="1" t="e">
        <f>IF(A176="","",'Série de vazões medidas'!C178*'Dados gerais'!$B$11/'Dados gerais'!$B$10)</f>
        <v>#NUM!</v>
      </c>
      <c r="C176" s="29" t="e">
        <f t="shared" si="10"/>
        <v>#NUM!</v>
      </c>
      <c r="D176" s="4" t="e">
        <f>IF(A176="","",B176*86400*'Série de vazões medidas'!B178/1000000)</f>
        <v>#NUM!</v>
      </c>
      <c r="E176" t="e">
        <f>IF(A176="","",VLOOKUP(C176*1000000,'Dados gerais'!$C$28:$D$2916,2))</f>
        <v>#NUM!</v>
      </c>
      <c r="F176" s="5" t="e">
        <f>IF(A176="","",VLOOKUP(MONTH($A176),'Dados gerais'!$I$5:$J$16,2))</f>
        <v>#NUM!</v>
      </c>
      <c r="G176" s="5" t="e">
        <f t="shared" si="8"/>
        <v>#NUM!</v>
      </c>
      <c r="H176" s="1" t="e">
        <f>IF(A176="","",IF(C176&lt;'Dados gerais'!$B$15/1000000,0,('Dados gerais'!$B$21+'Dados gerais'!$B$19)*86400*'Série de vazões medidas'!B178/1000000))</f>
        <v>#NUM!</v>
      </c>
      <c r="I176" s="5" t="e">
        <f t="shared" si="9"/>
        <v>#NUM!</v>
      </c>
      <c r="J176" s="5" t="e">
        <f>IF(A176="","",MAX(0,I176-'Dados gerais'!$B$14/1000000))</f>
        <v>#NUM!</v>
      </c>
      <c r="K176" s="5" t="e">
        <f t="shared" si="11"/>
        <v>#NUM!</v>
      </c>
    </row>
    <row r="177" spans="1:11" x14ac:dyDescent="0.25">
      <c r="A177" s="2" t="e">
        <f>'Série de vazões medidas'!A179</f>
        <v>#NUM!</v>
      </c>
      <c r="B177" s="1" t="e">
        <f>IF(A177="","",'Série de vazões medidas'!C179*'Dados gerais'!$B$11/'Dados gerais'!$B$10)</f>
        <v>#NUM!</v>
      </c>
      <c r="C177" s="29" t="e">
        <f t="shared" si="10"/>
        <v>#NUM!</v>
      </c>
      <c r="D177" s="4" t="e">
        <f>IF(A177="","",B177*86400*'Série de vazões medidas'!B179/1000000)</f>
        <v>#NUM!</v>
      </c>
      <c r="E177" t="e">
        <f>IF(A177="","",VLOOKUP(C177*1000000,'Dados gerais'!$C$28:$D$2916,2))</f>
        <v>#NUM!</v>
      </c>
      <c r="F177" s="5" t="e">
        <f>IF(A177="","",VLOOKUP(MONTH($A177),'Dados gerais'!$I$5:$J$16,2))</f>
        <v>#NUM!</v>
      </c>
      <c r="G177" s="5" t="e">
        <f t="shared" si="8"/>
        <v>#NUM!</v>
      </c>
      <c r="H177" s="1" t="e">
        <f>IF(A177="","",IF(C177&lt;'Dados gerais'!$B$15/1000000,0,('Dados gerais'!$B$21+'Dados gerais'!$B$19)*86400*'Série de vazões medidas'!B179/1000000))</f>
        <v>#NUM!</v>
      </c>
      <c r="I177" s="5" t="e">
        <f t="shared" si="9"/>
        <v>#NUM!</v>
      </c>
      <c r="J177" s="5" t="e">
        <f>IF(A177="","",MAX(0,I177-'Dados gerais'!$B$14/1000000))</f>
        <v>#NUM!</v>
      </c>
      <c r="K177" s="5" t="e">
        <f t="shared" si="11"/>
        <v>#NUM!</v>
      </c>
    </row>
    <row r="178" spans="1:11" x14ac:dyDescent="0.25">
      <c r="A178" s="2" t="e">
        <f>'Série de vazões medidas'!A180</f>
        <v>#NUM!</v>
      </c>
      <c r="B178" s="1" t="e">
        <f>IF(A178="","",'Série de vazões medidas'!C180*'Dados gerais'!$B$11/'Dados gerais'!$B$10)</f>
        <v>#NUM!</v>
      </c>
      <c r="C178" s="29" t="e">
        <f t="shared" si="10"/>
        <v>#NUM!</v>
      </c>
      <c r="D178" s="4" t="e">
        <f>IF(A178="","",B178*86400*'Série de vazões medidas'!B180/1000000)</f>
        <v>#NUM!</v>
      </c>
      <c r="E178" t="e">
        <f>IF(A178="","",VLOOKUP(C178*1000000,'Dados gerais'!$C$28:$D$2916,2))</f>
        <v>#NUM!</v>
      </c>
      <c r="F178" s="5" t="e">
        <f>IF(A178="","",VLOOKUP(MONTH($A178),'Dados gerais'!$I$5:$J$16,2))</f>
        <v>#NUM!</v>
      </c>
      <c r="G178" s="5" t="e">
        <f t="shared" si="8"/>
        <v>#NUM!</v>
      </c>
      <c r="H178" s="1" t="e">
        <f>IF(A178="","",IF(C178&lt;'Dados gerais'!$B$15/1000000,0,('Dados gerais'!$B$21+'Dados gerais'!$B$19)*86400*'Série de vazões medidas'!B180/1000000))</f>
        <v>#NUM!</v>
      </c>
      <c r="I178" s="5" t="e">
        <f t="shared" si="9"/>
        <v>#NUM!</v>
      </c>
      <c r="J178" s="5" t="e">
        <f>IF(A178="","",MAX(0,I178-'Dados gerais'!$B$14/1000000))</f>
        <v>#NUM!</v>
      </c>
      <c r="K178" s="5" t="e">
        <f t="shared" si="11"/>
        <v>#NUM!</v>
      </c>
    </row>
    <row r="179" spans="1:11" x14ac:dyDescent="0.25">
      <c r="A179" s="2" t="e">
        <f>'Série de vazões medidas'!A181</f>
        <v>#NUM!</v>
      </c>
      <c r="B179" s="1" t="e">
        <f>IF(A179="","",'Série de vazões medidas'!C181*'Dados gerais'!$B$11/'Dados gerais'!$B$10)</f>
        <v>#NUM!</v>
      </c>
      <c r="C179" s="29" t="e">
        <f t="shared" si="10"/>
        <v>#NUM!</v>
      </c>
      <c r="D179" s="4" t="e">
        <f>IF(A179="","",B179*86400*'Série de vazões medidas'!B181/1000000)</f>
        <v>#NUM!</v>
      </c>
      <c r="E179" t="e">
        <f>IF(A179="","",VLOOKUP(C179*1000000,'Dados gerais'!$C$28:$D$2916,2))</f>
        <v>#NUM!</v>
      </c>
      <c r="F179" s="5" t="e">
        <f>IF(A179="","",VLOOKUP(MONTH($A179),'Dados gerais'!$I$5:$J$16,2))</f>
        <v>#NUM!</v>
      </c>
      <c r="G179" s="5" t="e">
        <f t="shared" si="8"/>
        <v>#NUM!</v>
      </c>
      <c r="H179" s="1" t="e">
        <f>IF(A179="","",IF(C179&lt;'Dados gerais'!$B$15/1000000,0,('Dados gerais'!$B$21+'Dados gerais'!$B$19)*86400*'Série de vazões medidas'!B181/1000000))</f>
        <v>#NUM!</v>
      </c>
      <c r="I179" s="5" t="e">
        <f t="shared" si="9"/>
        <v>#NUM!</v>
      </c>
      <c r="J179" s="5" t="e">
        <f>IF(A179="","",MAX(0,I179-'Dados gerais'!$B$14/1000000))</f>
        <v>#NUM!</v>
      </c>
      <c r="K179" s="5" t="e">
        <f t="shared" si="11"/>
        <v>#NUM!</v>
      </c>
    </row>
    <row r="180" spans="1:11" x14ac:dyDescent="0.25">
      <c r="A180" s="2" t="e">
        <f>'Série de vazões medidas'!A182</f>
        <v>#NUM!</v>
      </c>
      <c r="B180" s="1" t="e">
        <f>IF(A180="","",'Série de vazões medidas'!C182*'Dados gerais'!$B$11/'Dados gerais'!$B$10)</f>
        <v>#NUM!</v>
      </c>
      <c r="C180" s="29" t="e">
        <f t="shared" si="10"/>
        <v>#NUM!</v>
      </c>
      <c r="D180" s="4" t="e">
        <f>IF(A180="","",B180*86400*'Série de vazões medidas'!B182/1000000)</f>
        <v>#NUM!</v>
      </c>
      <c r="E180" t="e">
        <f>IF(A180="","",VLOOKUP(C180*1000000,'Dados gerais'!$C$28:$D$2916,2))</f>
        <v>#NUM!</v>
      </c>
      <c r="F180" s="5" t="e">
        <f>IF(A180="","",VLOOKUP(MONTH($A180),'Dados gerais'!$I$5:$J$16,2))</f>
        <v>#NUM!</v>
      </c>
      <c r="G180" s="5" t="e">
        <f t="shared" si="8"/>
        <v>#NUM!</v>
      </c>
      <c r="H180" s="1" t="e">
        <f>IF(A180="","",IF(C180&lt;'Dados gerais'!$B$15/1000000,0,('Dados gerais'!$B$21+'Dados gerais'!$B$19)*86400*'Série de vazões medidas'!B182/1000000))</f>
        <v>#NUM!</v>
      </c>
      <c r="I180" s="5" t="e">
        <f t="shared" si="9"/>
        <v>#NUM!</v>
      </c>
      <c r="J180" s="5" t="e">
        <f>IF(A180="","",MAX(0,I180-'Dados gerais'!$B$14/1000000))</f>
        <v>#NUM!</v>
      </c>
      <c r="K180" s="5" t="e">
        <f t="shared" si="11"/>
        <v>#NUM!</v>
      </c>
    </row>
    <row r="181" spans="1:11" x14ac:dyDescent="0.25">
      <c r="A181" s="2" t="e">
        <f>'Série de vazões medidas'!A183</f>
        <v>#NUM!</v>
      </c>
      <c r="B181" s="1" t="e">
        <f>IF(A181="","",'Série de vazões medidas'!C183*'Dados gerais'!$B$11/'Dados gerais'!$B$10)</f>
        <v>#NUM!</v>
      </c>
      <c r="C181" s="29" t="e">
        <f t="shared" si="10"/>
        <v>#NUM!</v>
      </c>
      <c r="D181" s="4" t="e">
        <f>IF(A181="","",B181*86400*'Série de vazões medidas'!B183/1000000)</f>
        <v>#NUM!</v>
      </c>
      <c r="E181" t="e">
        <f>IF(A181="","",VLOOKUP(C181*1000000,'Dados gerais'!$C$28:$D$2916,2))</f>
        <v>#NUM!</v>
      </c>
      <c r="F181" s="5" t="e">
        <f>IF(A181="","",VLOOKUP(MONTH($A181),'Dados gerais'!$I$5:$J$16,2))</f>
        <v>#NUM!</v>
      </c>
      <c r="G181" s="5" t="e">
        <f t="shared" si="8"/>
        <v>#NUM!</v>
      </c>
      <c r="H181" s="1" t="e">
        <f>IF(A181="","",IF(C181&lt;'Dados gerais'!$B$15/1000000,0,('Dados gerais'!$B$21+'Dados gerais'!$B$19)*86400*'Série de vazões medidas'!B183/1000000))</f>
        <v>#NUM!</v>
      </c>
      <c r="I181" s="5" t="e">
        <f t="shared" si="9"/>
        <v>#NUM!</v>
      </c>
      <c r="J181" s="5" t="e">
        <f>IF(A181="","",MAX(0,I181-'Dados gerais'!$B$14/1000000))</f>
        <v>#NUM!</v>
      </c>
      <c r="K181" s="5" t="e">
        <f t="shared" si="11"/>
        <v>#NUM!</v>
      </c>
    </row>
    <row r="182" spans="1:11" x14ac:dyDescent="0.25">
      <c r="A182" s="2" t="e">
        <f>'Série de vazões medidas'!A184</f>
        <v>#NUM!</v>
      </c>
      <c r="B182" s="1" t="e">
        <f>IF(A182="","",'Série de vazões medidas'!C184*'Dados gerais'!$B$11/'Dados gerais'!$B$10)</f>
        <v>#NUM!</v>
      </c>
      <c r="C182" s="29" t="e">
        <f t="shared" si="10"/>
        <v>#NUM!</v>
      </c>
      <c r="D182" s="4" t="e">
        <f>IF(A182="","",B182*86400*'Série de vazões medidas'!B184/1000000)</f>
        <v>#NUM!</v>
      </c>
      <c r="E182" t="e">
        <f>IF(A182="","",VLOOKUP(C182*1000000,'Dados gerais'!$C$28:$D$2916,2))</f>
        <v>#NUM!</v>
      </c>
      <c r="F182" s="5" t="e">
        <f>IF(A182="","",VLOOKUP(MONTH($A182),'Dados gerais'!$I$5:$J$16,2))</f>
        <v>#NUM!</v>
      </c>
      <c r="G182" s="5" t="e">
        <f t="shared" si="8"/>
        <v>#NUM!</v>
      </c>
      <c r="H182" s="1" t="e">
        <f>IF(A182="","",IF(C182&lt;'Dados gerais'!$B$15/1000000,0,('Dados gerais'!$B$21+'Dados gerais'!$B$19)*86400*'Série de vazões medidas'!B184/1000000))</f>
        <v>#NUM!</v>
      </c>
      <c r="I182" s="5" t="e">
        <f t="shared" si="9"/>
        <v>#NUM!</v>
      </c>
      <c r="J182" s="5" t="e">
        <f>IF(A182="","",MAX(0,I182-'Dados gerais'!$B$14/1000000))</f>
        <v>#NUM!</v>
      </c>
      <c r="K182" s="5" t="e">
        <f t="shared" si="11"/>
        <v>#NUM!</v>
      </c>
    </row>
    <row r="183" spans="1:11" x14ac:dyDescent="0.25">
      <c r="A183" s="2" t="e">
        <f>'Série de vazões medidas'!A185</f>
        <v>#NUM!</v>
      </c>
      <c r="B183" s="1" t="e">
        <f>IF(A183="","",'Série de vazões medidas'!C185*'Dados gerais'!$B$11/'Dados gerais'!$B$10)</f>
        <v>#NUM!</v>
      </c>
      <c r="C183" s="29" t="e">
        <f t="shared" si="10"/>
        <v>#NUM!</v>
      </c>
      <c r="D183" s="4" t="e">
        <f>IF(A183="","",B183*86400*'Série de vazões medidas'!B185/1000000)</f>
        <v>#NUM!</v>
      </c>
      <c r="E183" t="e">
        <f>IF(A183="","",VLOOKUP(C183*1000000,'Dados gerais'!$C$28:$D$2916,2))</f>
        <v>#NUM!</v>
      </c>
      <c r="F183" s="5" t="e">
        <f>IF(A183="","",VLOOKUP(MONTH($A183),'Dados gerais'!$I$5:$J$16,2))</f>
        <v>#NUM!</v>
      </c>
      <c r="G183" s="5" t="e">
        <f t="shared" si="8"/>
        <v>#NUM!</v>
      </c>
      <c r="H183" s="1" t="e">
        <f>IF(A183="","",IF(C183&lt;'Dados gerais'!$B$15/1000000,0,('Dados gerais'!$B$21+'Dados gerais'!$B$19)*86400*'Série de vazões medidas'!B185/1000000))</f>
        <v>#NUM!</v>
      </c>
      <c r="I183" s="5" t="e">
        <f t="shared" si="9"/>
        <v>#NUM!</v>
      </c>
      <c r="J183" s="5" t="e">
        <f>IF(A183="","",MAX(0,I183-'Dados gerais'!$B$14/1000000))</f>
        <v>#NUM!</v>
      </c>
      <c r="K183" s="5" t="e">
        <f t="shared" si="11"/>
        <v>#NUM!</v>
      </c>
    </row>
    <row r="184" spans="1:11" x14ac:dyDescent="0.25">
      <c r="A184" s="2" t="e">
        <f>'Série de vazões medidas'!A186</f>
        <v>#NUM!</v>
      </c>
      <c r="B184" s="1" t="e">
        <f>IF(A184="","",'Série de vazões medidas'!C186*'Dados gerais'!$B$11/'Dados gerais'!$B$10)</f>
        <v>#NUM!</v>
      </c>
      <c r="C184" s="29" t="e">
        <f t="shared" si="10"/>
        <v>#NUM!</v>
      </c>
      <c r="D184" s="4" t="e">
        <f>IF(A184="","",B184*86400*'Série de vazões medidas'!B186/1000000)</f>
        <v>#NUM!</v>
      </c>
      <c r="E184" t="e">
        <f>IF(A184="","",VLOOKUP(C184*1000000,'Dados gerais'!$C$28:$D$2916,2))</f>
        <v>#NUM!</v>
      </c>
      <c r="F184" s="5" t="e">
        <f>IF(A184="","",VLOOKUP(MONTH($A184),'Dados gerais'!$I$5:$J$16,2))</f>
        <v>#NUM!</v>
      </c>
      <c r="G184" s="5" t="e">
        <f t="shared" si="8"/>
        <v>#NUM!</v>
      </c>
      <c r="H184" s="1" t="e">
        <f>IF(A184="","",IF(C184&lt;'Dados gerais'!$B$15/1000000,0,('Dados gerais'!$B$21+'Dados gerais'!$B$19)*86400*'Série de vazões medidas'!B186/1000000))</f>
        <v>#NUM!</v>
      </c>
      <c r="I184" s="5" t="e">
        <f t="shared" si="9"/>
        <v>#NUM!</v>
      </c>
      <c r="J184" s="5" t="e">
        <f>IF(A184="","",MAX(0,I184-'Dados gerais'!$B$14/1000000))</f>
        <v>#NUM!</v>
      </c>
      <c r="K184" s="5" t="e">
        <f t="shared" si="11"/>
        <v>#NUM!</v>
      </c>
    </row>
    <row r="185" spans="1:11" x14ac:dyDescent="0.25">
      <c r="A185" s="2" t="e">
        <f>'Série de vazões medidas'!A187</f>
        <v>#NUM!</v>
      </c>
      <c r="B185" s="1" t="e">
        <f>IF(A185="","",'Série de vazões medidas'!C187*'Dados gerais'!$B$11/'Dados gerais'!$B$10)</f>
        <v>#NUM!</v>
      </c>
      <c r="C185" s="29" t="e">
        <f t="shared" si="10"/>
        <v>#NUM!</v>
      </c>
      <c r="D185" s="4" t="e">
        <f>IF(A185="","",B185*86400*'Série de vazões medidas'!B187/1000000)</f>
        <v>#NUM!</v>
      </c>
      <c r="E185" t="e">
        <f>IF(A185="","",VLOOKUP(C185*1000000,'Dados gerais'!$C$28:$D$2916,2))</f>
        <v>#NUM!</v>
      </c>
      <c r="F185" s="5" t="e">
        <f>IF(A185="","",VLOOKUP(MONTH($A185),'Dados gerais'!$I$5:$J$16,2))</f>
        <v>#NUM!</v>
      </c>
      <c r="G185" s="5" t="e">
        <f t="shared" si="8"/>
        <v>#NUM!</v>
      </c>
      <c r="H185" s="1" t="e">
        <f>IF(A185="","",IF(C185&lt;'Dados gerais'!$B$15/1000000,0,('Dados gerais'!$B$21+'Dados gerais'!$B$19)*86400*'Série de vazões medidas'!B187/1000000))</f>
        <v>#NUM!</v>
      </c>
      <c r="I185" s="5" t="e">
        <f t="shared" si="9"/>
        <v>#NUM!</v>
      </c>
      <c r="J185" s="5" t="e">
        <f>IF(A185="","",MAX(0,I185-'Dados gerais'!$B$14/1000000))</f>
        <v>#NUM!</v>
      </c>
      <c r="K185" s="5" t="e">
        <f t="shared" si="11"/>
        <v>#NUM!</v>
      </c>
    </row>
    <row r="186" spans="1:11" x14ac:dyDescent="0.25">
      <c r="A186" s="2" t="e">
        <f>'Série de vazões medidas'!A188</f>
        <v>#NUM!</v>
      </c>
      <c r="B186" s="1" t="e">
        <f>IF(A186="","",'Série de vazões medidas'!C188*'Dados gerais'!$B$11/'Dados gerais'!$B$10)</f>
        <v>#NUM!</v>
      </c>
      <c r="C186" s="29" t="e">
        <f t="shared" si="10"/>
        <v>#NUM!</v>
      </c>
      <c r="D186" s="4" t="e">
        <f>IF(A186="","",B186*86400*'Série de vazões medidas'!B188/1000000)</f>
        <v>#NUM!</v>
      </c>
      <c r="E186" t="e">
        <f>IF(A186="","",VLOOKUP(C186*1000000,'Dados gerais'!$C$28:$D$2916,2))</f>
        <v>#NUM!</v>
      </c>
      <c r="F186" s="5" t="e">
        <f>IF(A186="","",VLOOKUP(MONTH($A186),'Dados gerais'!$I$5:$J$16,2))</f>
        <v>#NUM!</v>
      </c>
      <c r="G186" s="5" t="e">
        <f t="shared" si="8"/>
        <v>#NUM!</v>
      </c>
      <c r="H186" s="1" t="e">
        <f>IF(A186="","",IF(C186&lt;'Dados gerais'!$B$15/1000000,0,('Dados gerais'!$B$21+'Dados gerais'!$B$19)*86400*'Série de vazões medidas'!B188/1000000))</f>
        <v>#NUM!</v>
      </c>
      <c r="I186" s="5" t="e">
        <f t="shared" si="9"/>
        <v>#NUM!</v>
      </c>
      <c r="J186" s="5" t="e">
        <f>IF(A186="","",MAX(0,I186-'Dados gerais'!$B$14/1000000))</f>
        <v>#NUM!</v>
      </c>
      <c r="K186" s="5" t="e">
        <f t="shared" si="11"/>
        <v>#NUM!</v>
      </c>
    </row>
    <row r="187" spans="1:11" x14ac:dyDescent="0.25">
      <c r="A187" s="2" t="e">
        <f>'Série de vazões medidas'!A189</f>
        <v>#NUM!</v>
      </c>
      <c r="B187" s="1" t="e">
        <f>IF(A187="","",'Série de vazões medidas'!C189*'Dados gerais'!$B$11/'Dados gerais'!$B$10)</f>
        <v>#NUM!</v>
      </c>
      <c r="C187" s="29" t="e">
        <f t="shared" si="10"/>
        <v>#NUM!</v>
      </c>
      <c r="D187" s="4" t="e">
        <f>IF(A187="","",B187*86400*'Série de vazões medidas'!B189/1000000)</f>
        <v>#NUM!</v>
      </c>
      <c r="E187" t="e">
        <f>IF(A187="","",VLOOKUP(C187*1000000,'Dados gerais'!$C$28:$D$2916,2))</f>
        <v>#NUM!</v>
      </c>
      <c r="F187" s="5" t="e">
        <f>IF(A187="","",VLOOKUP(MONTH($A187),'Dados gerais'!$I$5:$J$16,2))</f>
        <v>#NUM!</v>
      </c>
      <c r="G187" s="5" t="e">
        <f t="shared" si="8"/>
        <v>#NUM!</v>
      </c>
      <c r="H187" s="1" t="e">
        <f>IF(A187="","",IF(C187&lt;'Dados gerais'!$B$15/1000000,0,('Dados gerais'!$B$21+'Dados gerais'!$B$19)*86400*'Série de vazões medidas'!B189/1000000))</f>
        <v>#NUM!</v>
      </c>
      <c r="I187" s="5" t="e">
        <f t="shared" si="9"/>
        <v>#NUM!</v>
      </c>
      <c r="J187" s="5" t="e">
        <f>IF(A187="","",MAX(0,I187-'Dados gerais'!$B$14/1000000))</f>
        <v>#NUM!</v>
      </c>
      <c r="K187" s="5" t="e">
        <f t="shared" si="11"/>
        <v>#NUM!</v>
      </c>
    </row>
    <row r="188" spans="1:11" x14ac:dyDescent="0.25">
      <c r="A188" s="2" t="e">
        <f>'Série de vazões medidas'!A190</f>
        <v>#NUM!</v>
      </c>
      <c r="B188" s="1" t="e">
        <f>IF(A188="","",'Série de vazões medidas'!C190*'Dados gerais'!$B$11/'Dados gerais'!$B$10)</f>
        <v>#NUM!</v>
      </c>
      <c r="C188" s="29" t="e">
        <f t="shared" si="10"/>
        <v>#NUM!</v>
      </c>
      <c r="D188" s="4" t="e">
        <f>IF(A188="","",B188*86400*'Série de vazões medidas'!B190/1000000)</f>
        <v>#NUM!</v>
      </c>
      <c r="E188" t="e">
        <f>IF(A188="","",VLOOKUP(C188*1000000,'Dados gerais'!$C$28:$D$2916,2))</f>
        <v>#NUM!</v>
      </c>
      <c r="F188" s="5" t="e">
        <f>IF(A188="","",VLOOKUP(MONTH($A188),'Dados gerais'!$I$5:$J$16,2))</f>
        <v>#NUM!</v>
      </c>
      <c r="G188" s="5" t="e">
        <f t="shared" si="8"/>
        <v>#NUM!</v>
      </c>
      <c r="H188" s="1" t="e">
        <f>IF(A188="","",IF(C188&lt;'Dados gerais'!$B$15/1000000,0,('Dados gerais'!$B$21+'Dados gerais'!$B$19)*86400*'Série de vazões medidas'!B190/1000000))</f>
        <v>#NUM!</v>
      </c>
      <c r="I188" s="5" t="e">
        <f t="shared" si="9"/>
        <v>#NUM!</v>
      </c>
      <c r="J188" s="5" t="e">
        <f>IF(A188="","",MAX(0,I188-'Dados gerais'!$B$14/1000000))</f>
        <v>#NUM!</v>
      </c>
      <c r="K188" s="5" t="e">
        <f t="shared" si="11"/>
        <v>#NUM!</v>
      </c>
    </row>
    <row r="189" spans="1:11" x14ac:dyDescent="0.25">
      <c r="A189" s="2" t="e">
        <f>'Série de vazões medidas'!A191</f>
        <v>#NUM!</v>
      </c>
      <c r="B189" s="1" t="e">
        <f>IF(A189="","",'Série de vazões medidas'!C191*'Dados gerais'!$B$11/'Dados gerais'!$B$10)</f>
        <v>#NUM!</v>
      </c>
      <c r="C189" s="29" t="e">
        <f t="shared" si="10"/>
        <v>#NUM!</v>
      </c>
      <c r="D189" s="4" t="e">
        <f>IF(A189="","",B189*86400*'Série de vazões medidas'!B191/1000000)</f>
        <v>#NUM!</v>
      </c>
      <c r="E189" t="e">
        <f>IF(A189="","",VLOOKUP(C189*1000000,'Dados gerais'!$C$28:$D$2916,2))</f>
        <v>#NUM!</v>
      </c>
      <c r="F189" s="5" t="e">
        <f>IF(A189="","",VLOOKUP(MONTH($A189),'Dados gerais'!$I$5:$J$16,2))</f>
        <v>#NUM!</v>
      </c>
      <c r="G189" s="5" t="e">
        <f t="shared" si="8"/>
        <v>#NUM!</v>
      </c>
      <c r="H189" s="1" t="e">
        <f>IF(A189="","",IF(C189&lt;'Dados gerais'!$B$15/1000000,0,('Dados gerais'!$B$21+'Dados gerais'!$B$19)*86400*'Série de vazões medidas'!B191/1000000))</f>
        <v>#NUM!</v>
      </c>
      <c r="I189" s="5" t="e">
        <f t="shared" si="9"/>
        <v>#NUM!</v>
      </c>
      <c r="J189" s="5" t="e">
        <f>IF(A189="","",MAX(0,I189-'Dados gerais'!$B$14/1000000))</f>
        <v>#NUM!</v>
      </c>
      <c r="K189" s="5" t="e">
        <f t="shared" si="11"/>
        <v>#NUM!</v>
      </c>
    </row>
    <row r="190" spans="1:11" x14ac:dyDescent="0.25">
      <c r="A190" s="2" t="e">
        <f>'Série de vazões medidas'!A192</f>
        <v>#NUM!</v>
      </c>
      <c r="B190" s="1" t="e">
        <f>IF(A190="","",'Série de vazões medidas'!C192*'Dados gerais'!$B$11/'Dados gerais'!$B$10)</f>
        <v>#NUM!</v>
      </c>
      <c r="C190" s="29" t="e">
        <f t="shared" si="10"/>
        <v>#NUM!</v>
      </c>
      <c r="D190" s="4" t="e">
        <f>IF(A190="","",B190*86400*'Série de vazões medidas'!B192/1000000)</f>
        <v>#NUM!</v>
      </c>
      <c r="E190" t="e">
        <f>IF(A190="","",VLOOKUP(C190*1000000,'Dados gerais'!$C$28:$D$2916,2))</f>
        <v>#NUM!</v>
      </c>
      <c r="F190" s="5" t="e">
        <f>IF(A190="","",VLOOKUP(MONTH($A190),'Dados gerais'!$I$5:$J$16,2))</f>
        <v>#NUM!</v>
      </c>
      <c r="G190" s="5" t="e">
        <f t="shared" si="8"/>
        <v>#NUM!</v>
      </c>
      <c r="H190" s="1" t="e">
        <f>IF(A190="","",IF(C190&lt;'Dados gerais'!$B$15/1000000,0,('Dados gerais'!$B$21+'Dados gerais'!$B$19)*86400*'Série de vazões medidas'!B192/1000000))</f>
        <v>#NUM!</v>
      </c>
      <c r="I190" s="5" t="e">
        <f t="shared" si="9"/>
        <v>#NUM!</v>
      </c>
      <c r="J190" s="5" t="e">
        <f>IF(A190="","",MAX(0,I190-'Dados gerais'!$B$14/1000000))</f>
        <v>#NUM!</v>
      </c>
      <c r="K190" s="5" t="e">
        <f t="shared" si="11"/>
        <v>#NUM!</v>
      </c>
    </row>
    <row r="191" spans="1:11" x14ac:dyDescent="0.25">
      <c r="A191" s="2" t="e">
        <f>'Série de vazões medidas'!A193</f>
        <v>#NUM!</v>
      </c>
      <c r="B191" s="1" t="e">
        <f>IF(A191="","",'Série de vazões medidas'!C193*'Dados gerais'!$B$11/'Dados gerais'!$B$10)</f>
        <v>#NUM!</v>
      </c>
      <c r="C191" s="29" t="e">
        <f t="shared" si="10"/>
        <v>#NUM!</v>
      </c>
      <c r="D191" s="4" t="e">
        <f>IF(A191="","",B191*86400*'Série de vazões medidas'!B193/1000000)</f>
        <v>#NUM!</v>
      </c>
      <c r="E191" t="e">
        <f>IF(A191="","",VLOOKUP(C191*1000000,'Dados gerais'!$C$28:$D$2916,2))</f>
        <v>#NUM!</v>
      </c>
      <c r="F191" s="5" t="e">
        <f>IF(A191="","",VLOOKUP(MONTH($A191),'Dados gerais'!$I$5:$J$16,2))</f>
        <v>#NUM!</v>
      </c>
      <c r="G191" s="5" t="e">
        <f t="shared" si="8"/>
        <v>#NUM!</v>
      </c>
      <c r="H191" s="1" t="e">
        <f>IF(A191="","",IF(C191&lt;'Dados gerais'!$B$15/1000000,0,('Dados gerais'!$B$21+'Dados gerais'!$B$19)*86400*'Série de vazões medidas'!B193/1000000))</f>
        <v>#NUM!</v>
      </c>
      <c r="I191" s="5" t="e">
        <f t="shared" si="9"/>
        <v>#NUM!</v>
      </c>
      <c r="J191" s="5" t="e">
        <f>IF(A191="","",MAX(0,I191-'Dados gerais'!$B$14/1000000))</f>
        <v>#NUM!</v>
      </c>
      <c r="K191" s="5" t="e">
        <f t="shared" si="11"/>
        <v>#NUM!</v>
      </c>
    </row>
    <row r="192" spans="1:11" x14ac:dyDescent="0.25">
      <c r="A192" s="2" t="e">
        <f>'Série de vazões medidas'!A194</f>
        <v>#NUM!</v>
      </c>
      <c r="B192" s="1" t="e">
        <f>IF(A192="","",'Série de vazões medidas'!C194*'Dados gerais'!$B$11/'Dados gerais'!$B$10)</f>
        <v>#NUM!</v>
      </c>
      <c r="C192" s="29" t="e">
        <f t="shared" si="10"/>
        <v>#NUM!</v>
      </c>
      <c r="D192" s="4" t="e">
        <f>IF(A192="","",B192*86400*'Série de vazões medidas'!B194/1000000)</f>
        <v>#NUM!</v>
      </c>
      <c r="E192" t="e">
        <f>IF(A192="","",VLOOKUP(C192*1000000,'Dados gerais'!$C$28:$D$2916,2))</f>
        <v>#NUM!</v>
      </c>
      <c r="F192" s="5" t="e">
        <f>IF(A192="","",VLOOKUP(MONTH($A192),'Dados gerais'!$I$5:$J$16,2))</f>
        <v>#NUM!</v>
      </c>
      <c r="G192" s="28" t="e">
        <f t="shared" si="8"/>
        <v>#NUM!</v>
      </c>
      <c r="H192" s="1" t="e">
        <f>IF(A192="","",IF(C192&lt;'Dados gerais'!$B$15/1000000,0,('Dados gerais'!$B$21+'Dados gerais'!$B$19)*86400*'Série de vazões medidas'!B194/1000000))</f>
        <v>#NUM!</v>
      </c>
      <c r="I192" s="5" t="e">
        <f t="shared" si="9"/>
        <v>#NUM!</v>
      </c>
      <c r="J192" s="5" t="e">
        <f>IF(A192="","",MAX(0,I192-'Dados gerais'!$B$14/1000000))</f>
        <v>#NUM!</v>
      </c>
      <c r="K192" s="5" t="e">
        <f t="shared" si="11"/>
        <v>#NUM!</v>
      </c>
    </row>
    <row r="193" spans="1:11" x14ac:dyDescent="0.25">
      <c r="A193" s="2" t="e">
        <f>'Série de vazões medidas'!A195</f>
        <v>#NUM!</v>
      </c>
      <c r="B193" s="1" t="e">
        <f>IF(A193="","",'Série de vazões medidas'!C195*'Dados gerais'!$B$11/'Dados gerais'!$B$10)</f>
        <v>#NUM!</v>
      </c>
      <c r="C193" s="29" t="e">
        <f t="shared" si="10"/>
        <v>#NUM!</v>
      </c>
      <c r="D193" s="4" t="e">
        <f>IF(A193="","",B193*86400*'Série de vazões medidas'!B195/1000000)</f>
        <v>#NUM!</v>
      </c>
      <c r="E193" t="e">
        <f>IF(A193="","",VLOOKUP(C193*1000000,'Dados gerais'!$C$28:$D$2916,2))</f>
        <v>#NUM!</v>
      </c>
      <c r="F193" s="5" t="e">
        <f>IF(A193="","",VLOOKUP(MONTH($A193),'Dados gerais'!$I$5:$J$16,2))</f>
        <v>#NUM!</v>
      </c>
      <c r="G193" s="5" t="e">
        <f t="shared" si="8"/>
        <v>#NUM!</v>
      </c>
      <c r="H193" s="28" t="e">
        <f>IF(A193="","",IF(C193&lt;'Dados gerais'!$B$15/1000000,0,('Dados gerais'!$B$21+'Dados gerais'!$B$19)*86400*'Série de vazões medidas'!B195/1000000))</f>
        <v>#NUM!</v>
      </c>
      <c r="I193" s="5" t="e">
        <f t="shared" si="9"/>
        <v>#NUM!</v>
      </c>
      <c r="J193" s="5" t="e">
        <f>IF(A193="","",MAX(0,I193-'Dados gerais'!$B$14/1000000))</f>
        <v>#NUM!</v>
      </c>
      <c r="K193" s="5" t="e">
        <f t="shared" si="11"/>
        <v>#NUM!</v>
      </c>
    </row>
    <row r="194" spans="1:11" x14ac:dyDescent="0.25">
      <c r="A194" s="2" t="e">
        <f>'Série de vazões medidas'!A196</f>
        <v>#NUM!</v>
      </c>
      <c r="B194" s="1" t="e">
        <f>IF(A194="","",'Série de vazões medidas'!C196*'Dados gerais'!$B$11/'Dados gerais'!$B$10)</f>
        <v>#NUM!</v>
      </c>
      <c r="C194" s="29" t="e">
        <f t="shared" si="10"/>
        <v>#NUM!</v>
      </c>
      <c r="D194" s="4" t="e">
        <f>IF(A194="","",B194*86400*'Série de vazões medidas'!B196/1000000)</f>
        <v>#NUM!</v>
      </c>
      <c r="E194" t="e">
        <f>IF(A194="","",VLOOKUP(C194*1000000,'Dados gerais'!$C$28:$D$2916,2))</f>
        <v>#NUM!</v>
      </c>
      <c r="F194" s="5" t="e">
        <f>IF(A194="","",VLOOKUP(MONTH($A194),'Dados gerais'!$I$5:$J$16,2))</f>
        <v>#NUM!</v>
      </c>
      <c r="G194" s="5" t="e">
        <f t="shared" si="8"/>
        <v>#NUM!</v>
      </c>
      <c r="H194" s="1" t="e">
        <f>IF(A194="","",IF(C194&lt;'Dados gerais'!$B$15/1000000,0,('Dados gerais'!$B$21+'Dados gerais'!$B$19)*86400*'Série de vazões medidas'!B196/1000000))</f>
        <v>#NUM!</v>
      </c>
      <c r="I194" s="5" t="e">
        <f t="shared" si="9"/>
        <v>#NUM!</v>
      </c>
      <c r="J194" s="5" t="e">
        <f>IF(A194="","",MAX(0,I194-'Dados gerais'!$B$14/1000000))</f>
        <v>#NUM!</v>
      </c>
      <c r="K194" s="5" t="e">
        <f t="shared" si="11"/>
        <v>#NUM!</v>
      </c>
    </row>
    <row r="195" spans="1:11" x14ac:dyDescent="0.25">
      <c r="A195" s="2" t="e">
        <f>'Série de vazões medidas'!A197</f>
        <v>#NUM!</v>
      </c>
      <c r="B195" s="1" t="e">
        <f>IF(A195="","",'Série de vazões medidas'!C197*'Dados gerais'!$B$11/'Dados gerais'!$B$10)</f>
        <v>#NUM!</v>
      </c>
      <c r="C195" s="4" t="e">
        <f t="shared" si="10"/>
        <v>#NUM!</v>
      </c>
      <c r="D195" s="4" t="e">
        <f>IF(A195="","",B195*86400*'Série de vazões medidas'!B197/1000000)</f>
        <v>#NUM!</v>
      </c>
      <c r="E195" t="e">
        <f>IF(A195="","",VLOOKUP(C195*1000000,'Dados gerais'!$C$28:$D$2916,2))</f>
        <v>#NUM!</v>
      </c>
      <c r="F195" s="5" t="e">
        <f>IF(A195="","",VLOOKUP(MONTH($A195),'Dados gerais'!$I$5:$J$16,2))</f>
        <v>#NUM!</v>
      </c>
      <c r="G195" s="5" t="e">
        <f t="shared" ref="G195:G258" si="12">IF(A195="","",E195*F195/1000/1000000)</f>
        <v>#NUM!</v>
      </c>
      <c r="H195" s="1" t="e">
        <f>IF(A195="","",IF(C195&lt;'Dados gerais'!$B$15/1000000,0,('Dados gerais'!$B$21+'Dados gerais'!$B$19)*86400*'Série de vazões medidas'!B197/1000000))</f>
        <v>#NUM!</v>
      </c>
      <c r="I195" s="5" t="e">
        <f t="shared" ref="I195:I258" si="13">IF(A195="","",C195-G195-H195+D195)</f>
        <v>#NUM!</v>
      </c>
      <c r="J195" s="5" t="e">
        <f>IF(A195="","",MAX(0,I195-'Dados gerais'!$B$14/1000000))</f>
        <v>#NUM!</v>
      </c>
      <c r="K195" s="5" t="e">
        <f t="shared" si="11"/>
        <v>#NUM!</v>
      </c>
    </row>
    <row r="196" spans="1:11" x14ac:dyDescent="0.25">
      <c r="A196" s="2" t="e">
        <f>'Série de vazões medidas'!A198</f>
        <v>#NUM!</v>
      </c>
      <c r="B196" s="1" t="e">
        <f>IF(A196="","",'Série de vazões medidas'!C198*'Dados gerais'!$B$11/'Dados gerais'!$B$10)</f>
        <v>#NUM!</v>
      </c>
      <c r="C196" s="4" t="e">
        <f t="shared" ref="C196:C259" si="14">IF(A196="","",K195)</f>
        <v>#NUM!</v>
      </c>
      <c r="D196" s="4" t="e">
        <f>IF(A196="","",B196*86400*'Série de vazões medidas'!B198/1000000)</f>
        <v>#NUM!</v>
      </c>
      <c r="E196" t="e">
        <f>IF(A196="","",VLOOKUP(C196*1000000,'Dados gerais'!$C$28:$D$2916,2))</f>
        <v>#NUM!</v>
      </c>
      <c r="F196" s="5" t="e">
        <f>IF(A196="","",VLOOKUP(MONTH($A196),'Dados gerais'!$I$5:$J$16,2))</f>
        <v>#NUM!</v>
      </c>
      <c r="G196" s="5" t="e">
        <f t="shared" si="12"/>
        <v>#NUM!</v>
      </c>
      <c r="H196" s="1" t="e">
        <f>IF(A196="","",IF(C196&lt;'Dados gerais'!$B$15/1000000,0,('Dados gerais'!$B$21+'Dados gerais'!$B$19)*86400*'Série de vazões medidas'!B198/1000000))</f>
        <v>#NUM!</v>
      </c>
      <c r="I196" s="5" t="e">
        <f t="shared" si="13"/>
        <v>#NUM!</v>
      </c>
      <c r="J196" s="5" t="e">
        <f>IF(A196="","",MAX(0,I196-'Dados gerais'!$B$14/1000000))</f>
        <v>#NUM!</v>
      </c>
      <c r="K196" s="5" t="e">
        <f t="shared" ref="K196:K259" si="15">IF(A196="","",I196-J196)</f>
        <v>#NUM!</v>
      </c>
    </row>
    <row r="197" spans="1:11" x14ac:dyDescent="0.25">
      <c r="A197" s="2" t="e">
        <f>'Série de vazões medidas'!A199</f>
        <v>#NUM!</v>
      </c>
      <c r="B197" s="1" t="e">
        <f>IF(A197="","",'Série de vazões medidas'!C199*'Dados gerais'!$B$11/'Dados gerais'!$B$10)</f>
        <v>#NUM!</v>
      </c>
      <c r="C197" s="4" t="e">
        <f t="shared" si="14"/>
        <v>#NUM!</v>
      </c>
      <c r="D197" s="4" t="e">
        <f>IF(A197="","",B197*86400*'Série de vazões medidas'!B199/1000000)</f>
        <v>#NUM!</v>
      </c>
      <c r="E197" t="e">
        <f>IF(A197="","",VLOOKUP(C197*1000000,'Dados gerais'!$C$28:$D$2916,2))</f>
        <v>#NUM!</v>
      </c>
      <c r="F197" s="5" t="e">
        <f>IF(A197="","",VLOOKUP(MONTH($A197),'Dados gerais'!$I$5:$J$16,2))</f>
        <v>#NUM!</v>
      </c>
      <c r="G197" s="5" t="e">
        <f t="shared" si="12"/>
        <v>#NUM!</v>
      </c>
      <c r="H197" s="1" t="e">
        <f>IF(A197="","",IF(C197&lt;'Dados gerais'!$B$15/1000000,0,('Dados gerais'!$B$21+'Dados gerais'!$B$19)*86400*'Série de vazões medidas'!B199/1000000))</f>
        <v>#NUM!</v>
      </c>
      <c r="I197" s="5" t="e">
        <f t="shared" si="13"/>
        <v>#NUM!</v>
      </c>
      <c r="J197" s="5" t="e">
        <f>IF(A197="","",MAX(0,I197-'Dados gerais'!$B$14/1000000))</f>
        <v>#NUM!</v>
      </c>
      <c r="K197" s="5" t="e">
        <f t="shared" si="15"/>
        <v>#NUM!</v>
      </c>
    </row>
    <row r="198" spans="1:11" x14ac:dyDescent="0.25">
      <c r="A198" s="2" t="e">
        <f>'Série de vazões medidas'!A200</f>
        <v>#NUM!</v>
      </c>
      <c r="B198" s="1" t="e">
        <f>IF(A198="","",'Série de vazões medidas'!C200*'Dados gerais'!$B$11/'Dados gerais'!$B$10)</f>
        <v>#NUM!</v>
      </c>
      <c r="C198" s="4" t="e">
        <f t="shared" si="14"/>
        <v>#NUM!</v>
      </c>
      <c r="D198" s="4" t="e">
        <f>IF(A198="","",B198*86400*'Série de vazões medidas'!B200/1000000)</f>
        <v>#NUM!</v>
      </c>
      <c r="E198" t="e">
        <f>IF(A198="","",VLOOKUP(C198*1000000,'Dados gerais'!$C$28:$D$2916,2))</f>
        <v>#NUM!</v>
      </c>
      <c r="F198" s="5" t="e">
        <f>IF(A198="","",VLOOKUP(MONTH($A198),'Dados gerais'!$I$5:$J$16,2))</f>
        <v>#NUM!</v>
      </c>
      <c r="G198" s="5" t="e">
        <f t="shared" si="12"/>
        <v>#NUM!</v>
      </c>
      <c r="H198" s="1" t="e">
        <f>IF(A198="","",IF(C198&lt;'Dados gerais'!$B$15/1000000,0,('Dados gerais'!$B$21+'Dados gerais'!$B$19)*86400*'Série de vazões medidas'!B200/1000000))</f>
        <v>#NUM!</v>
      </c>
      <c r="I198" s="5" t="e">
        <f t="shared" si="13"/>
        <v>#NUM!</v>
      </c>
      <c r="J198" s="5" t="e">
        <f>IF(A198="","",MAX(0,I198-'Dados gerais'!$B$14/1000000))</f>
        <v>#NUM!</v>
      </c>
      <c r="K198" s="5" t="e">
        <f t="shared" si="15"/>
        <v>#NUM!</v>
      </c>
    </row>
    <row r="199" spans="1:11" x14ac:dyDescent="0.25">
      <c r="A199" s="2" t="e">
        <f>'Série de vazões medidas'!A201</f>
        <v>#NUM!</v>
      </c>
      <c r="B199" s="1" t="e">
        <f>IF(A199="","",'Série de vazões medidas'!C201*'Dados gerais'!$B$11/'Dados gerais'!$B$10)</f>
        <v>#NUM!</v>
      </c>
      <c r="C199" s="4" t="e">
        <f t="shared" si="14"/>
        <v>#NUM!</v>
      </c>
      <c r="D199" s="4" t="e">
        <f>IF(A199="","",B199*86400*'Série de vazões medidas'!B201/1000000)</f>
        <v>#NUM!</v>
      </c>
      <c r="E199" t="e">
        <f>IF(A199="","",VLOOKUP(C199*1000000,'Dados gerais'!$C$28:$D$2916,2))</f>
        <v>#NUM!</v>
      </c>
      <c r="F199" s="5" t="e">
        <f>IF(A199="","",VLOOKUP(MONTH($A199),'Dados gerais'!$I$5:$J$16,2))</f>
        <v>#NUM!</v>
      </c>
      <c r="G199" s="5" t="e">
        <f t="shared" si="12"/>
        <v>#NUM!</v>
      </c>
      <c r="H199" s="1" t="e">
        <f>IF(A199="","",IF(C199&lt;'Dados gerais'!$B$15/1000000,0,('Dados gerais'!$B$21+'Dados gerais'!$B$19)*86400*'Série de vazões medidas'!B201/1000000))</f>
        <v>#NUM!</v>
      </c>
      <c r="I199" s="5" t="e">
        <f t="shared" si="13"/>
        <v>#NUM!</v>
      </c>
      <c r="J199" s="5" t="e">
        <f>IF(A199="","",MAX(0,I199-'Dados gerais'!$B$14/1000000))</f>
        <v>#NUM!</v>
      </c>
      <c r="K199" s="5" t="e">
        <f t="shared" si="15"/>
        <v>#NUM!</v>
      </c>
    </row>
    <row r="200" spans="1:11" x14ac:dyDescent="0.25">
      <c r="A200" s="2" t="e">
        <f>'Série de vazões medidas'!A202</f>
        <v>#NUM!</v>
      </c>
      <c r="B200" s="1" t="e">
        <f>IF(A200="","",'Série de vazões medidas'!C202*'Dados gerais'!$B$11/'Dados gerais'!$B$10)</f>
        <v>#NUM!</v>
      </c>
      <c r="C200" s="4" t="e">
        <f t="shared" si="14"/>
        <v>#NUM!</v>
      </c>
      <c r="D200" s="4" t="e">
        <f>IF(A200="","",B200*86400*'Série de vazões medidas'!B202/1000000)</f>
        <v>#NUM!</v>
      </c>
      <c r="E200" t="e">
        <f>IF(A200="","",VLOOKUP(C200*1000000,'Dados gerais'!$C$28:$D$2916,2))</f>
        <v>#NUM!</v>
      </c>
      <c r="F200" s="5" t="e">
        <f>IF(A200="","",VLOOKUP(MONTH($A200),'Dados gerais'!$I$5:$J$16,2))</f>
        <v>#NUM!</v>
      </c>
      <c r="G200" s="5" t="e">
        <f t="shared" si="12"/>
        <v>#NUM!</v>
      </c>
      <c r="H200" s="1" t="e">
        <f>IF(A200="","",IF(C200&lt;'Dados gerais'!$B$15/1000000,0,('Dados gerais'!$B$21+'Dados gerais'!$B$19)*86400*'Série de vazões medidas'!B202/1000000))</f>
        <v>#NUM!</v>
      </c>
      <c r="I200" s="5" t="e">
        <f t="shared" si="13"/>
        <v>#NUM!</v>
      </c>
      <c r="J200" s="5" t="e">
        <f>IF(A200="","",MAX(0,I200-'Dados gerais'!$B$14/1000000))</f>
        <v>#NUM!</v>
      </c>
      <c r="K200" s="5" t="e">
        <f t="shared" si="15"/>
        <v>#NUM!</v>
      </c>
    </row>
    <row r="201" spans="1:11" x14ac:dyDescent="0.25">
      <c r="A201" s="2" t="e">
        <f>'Série de vazões medidas'!A203</f>
        <v>#NUM!</v>
      </c>
      <c r="B201" s="1" t="e">
        <f>IF(A201="","",'Série de vazões medidas'!C203*'Dados gerais'!$B$11/'Dados gerais'!$B$10)</f>
        <v>#NUM!</v>
      </c>
      <c r="C201" s="4" t="e">
        <f t="shared" si="14"/>
        <v>#NUM!</v>
      </c>
      <c r="D201" s="4" t="e">
        <f>IF(A201="","",B201*86400*'Série de vazões medidas'!B203/1000000)</f>
        <v>#NUM!</v>
      </c>
      <c r="E201" t="e">
        <f>IF(A201="","",VLOOKUP(C201*1000000,'Dados gerais'!$C$28:$D$2916,2))</f>
        <v>#NUM!</v>
      </c>
      <c r="F201" s="5" t="e">
        <f>IF(A201="","",VLOOKUP(MONTH($A201),'Dados gerais'!$I$5:$J$16,2))</f>
        <v>#NUM!</v>
      </c>
      <c r="G201" s="5" t="e">
        <f t="shared" si="12"/>
        <v>#NUM!</v>
      </c>
      <c r="H201" s="1" t="e">
        <f>IF(A201="","",IF(C201&lt;'Dados gerais'!$B$15/1000000,0,('Dados gerais'!$B$21+'Dados gerais'!$B$19)*86400*'Série de vazões medidas'!B203/1000000))</f>
        <v>#NUM!</v>
      </c>
      <c r="I201" s="5" t="e">
        <f t="shared" si="13"/>
        <v>#NUM!</v>
      </c>
      <c r="J201" s="5" t="e">
        <f>IF(A201="","",MAX(0,I201-'Dados gerais'!$B$14/1000000))</f>
        <v>#NUM!</v>
      </c>
      <c r="K201" s="5" t="e">
        <f t="shared" si="15"/>
        <v>#NUM!</v>
      </c>
    </row>
    <row r="202" spans="1:11" x14ac:dyDescent="0.25">
      <c r="A202" s="2" t="e">
        <f>'Série de vazões medidas'!A204</f>
        <v>#NUM!</v>
      </c>
      <c r="B202" s="1" t="e">
        <f>IF(A202="","",'Série de vazões medidas'!C204*'Dados gerais'!$B$11/'Dados gerais'!$B$10)</f>
        <v>#NUM!</v>
      </c>
      <c r="C202" s="4" t="e">
        <f t="shared" si="14"/>
        <v>#NUM!</v>
      </c>
      <c r="D202" s="4" t="e">
        <f>IF(A202="","",B202*86400*'Série de vazões medidas'!B204/1000000)</f>
        <v>#NUM!</v>
      </c>
      <c r="E202" t="e">
        <f>IF(A202="","",VLOOKUP(C202*1000000,'Dados gerais'!$C$28:$D$2916,2))</f>
        <v>#NUM!</v>
      </c>
      <c r="F202" s="5" t="e">
        <f>IF(A202="","",VLOOKUP(MONTH($A202),'Dados gerais'!$I$5:$J$16,2))</f>
        <v>#NUM!</v>
      </c>
      <c r="G202" s="5" t="e">
        <f t="shared" si="12"/>
        <v>#NUM!</v>
      </c>
      <c r="H202" s="1" t="e">
        <f>IF(A202="","",IF(C202&lt;'Dados gerais'!$B$15/1000000,0,('Dados gerais'!$B$21+'Dados gerais'!$B$19)*86400*'Série de vazões medidas'!B204/1000000))</f>
        <v>#NUM!</v>
      </c>
      <c r="I202" s="5" t="e">
        <f t="shared" si="13"/>
        <v>#NUM!</v>
      </c>
      <c r="J202" s="5" t="e">
        <f>IF(A202="","",MAX(0,I202-'Dados gerais'!$B$14/1000000))</f>
        <v>#NUM!</v>
      </c>
      <c r="K202" s="5" t="e">
        <f t="shared" si="15"/>
        <v>#NUM!</v>
      </c>
    </row>
    <row r="203" spans="1:11" x14ac:dyDescent="0.25">
      <c r="A203" s="2" t="e">
        <f>'Série de vazões medidas'!A205</f>
        <v>#NUM!</v>
      </c>
      <c r="B203" s="1" t="e">
        <f>IF(A203="","",'Série de vazões medidas'!C205*'Dados gerais'!$B$11/'Dados gerais'!$B$10)</f>
        <v>#NUM!</v>
      </c>
      <c r="C203" s="4" t="e">
        <f t="shared" si="14"/>
        <v>#NUM!</v>
      </c>
      <c r="D203" s="4" t="e">
        <f>IF(A203="","",B203*86400*'Série de vazões medidas'!B205/1000000)</f>
        <v>#NUM!</v>
      </c>
      <c r="E203" t="e">
        <f>IF(A203="","",VLOOKUP(C203*1000000,'Dados gerais'!$C$28:$D$2916,2))</f>
        <v>#NUM!</v>
      </c>
      <c r="F203" s="5" t="e">
        <f>IF(A203="","",VLOOKUP(MONTH($A203),'Dados gerais'!$I$5:$J$16,2))</f>
        <v>#NUM!</v>
      </c>
      <c r="G203" s="5" t="e">
        <f t="shared" si="12"/>
        <v>#NUM!</v>
      </c>
      <c r="H203" s="1" t="e">
        <f>IF(A203="","",IF(C203&lt;'Dados gerais'!$B$15/1000000,0,('Dados gerais'!$B$21+'Dados gerais'!$B$19)*86400*'Série de vazões medidas'!B205/1000000))</f>
        <v>#NUM!</v>
      </c>
      <c r="I203" s="5" t="e">
        <f t="shared" si="13"/>
        <v>#NUM!</v>
      </c>
      <c r="J203" s="5" t="e">
        <f>IF(A203="","",MAX(0,I203-'Dados gerais'!$B$14/1000000))</f>
        <v>#NUM!</v>
      </c>
      <c r="K203" s="5" t="e">
        <f t="shared" si="15"/>
        <v>#NUM!</v>
      </c>
    </row>
    <row r="204" spans="1:11" x14ac:dyDescent="0.25">
      <c r="A204" s="2" t="e">
        <f>'Série de vazões medidas'!A206</f>
        <v>#NUM!</v>
      </c>
      <c r="B204" s="1" t="e">
        <f>IF(A204="","",'Série de vazões medidas'!C206*'Dados gerais'!$B$11/'Dados gerais'!$B$10)</f>
        <v>#NUM!</v>
      </c>
      <c r="C204" s="4" t="e">
        <f t="shared" si="14"/>
        <v>#NUM!</v>
      </c>
      <c r="D204" s="4" t="e">
        <f>IF(A204="","",B204*86400*'Série de vazões medidas'!B206/1000000)</f>
        <v>#NUM!</v>
      </c>
      <c r="E204" t="e">
        <f>IF(A204="","",VLOOKUP(C204*1000000,'Dados gerais'!$C$28:$D$2916,2))</f>
        <v>#NUM!</v>
      </c>
      <c r="F204" s="5" t="e">
        <f>IF(A204="","",VLOOKUP(MONTH($A204),'Dados gerais'!$I$5:$J$16,2))</f>
        <v>#NUM!</v>
      </c>
      <c r="G204" s="5" t="e">
        <f t="shared" si="12"/>
        <v>#NUM!</v>
      </c>
      <c r="H204" s="1" t="e">
        <f>IF(A204="","",IF(C204&lt;'Dados gerais'!$B$15/1000000,0,('Dados gerais'!$B$21+'Dados gerais'!$B$19)*86400*'Série de vazões medidas'!B206/1000000))</f>
        <v>#NUM!</v>
      </c>
      <c r="I204" s="5" t="e">
        <f t="shared" si="13"/>
        <v>#NUM!</v>
      </c>
      <c r="J204" s="5" t="e">
        <f>IF(A204="","",MAX(0,I204-'Dados gerais'!$B$14/1000000))</f>
        <v>#NUM!</v>
      </c>
      <c r="K204" s="5" t="e">
        <f t="shared" si="15"/>
        <v>#NUM!</v>
      </c>
    </row>
    <row r="205" spans="1:11" x14ac:dyDescent="0.25">
      <c r="A205" s="2" t="e">
        <f>'Série de vazões medidas'!A207</f>
        <v>#NUM!</v>
      </c>
      <c r="B205" s="1" t="e">
        <f>IF(A205="","",'Série de vazões medidas'!C207*'Dados gerais'!$B$11/'Dados gerais'!$B$10)</f>
        <v>#NUM!</v>
      </c>
      <c r="C205" s="4" t="e">
        <f t="shared" si="14"/>
        <v>#NUM!</v>
      </c>
      <c r="D205" s="4" t="e">
        <f>IF(A205="","",B205*86400*'Série de vazões medidas'!B207/1000000)</f>
        <v>#NUM!</v>
      </c>
      <c r="E205" t="e">
        <f>IF(A205="","",VLOOKUP(C205*1000000,'Dados gerais'!$C$28:$D$2916,2))</f>
        <v>#NUM!</v>
      </c>
      <c r="F205" s="5" t="e">
        <f>IF(A205="","",VLOOKUP(MONTH($A205),'Dados gerais'!$I$5:$J$16,2))</f>
        <v>#NUM!</v>
      </c>
      <c r="G205" s="5" t="e">
        <f t="shared" si="12"/>
        <v>#NUM!</v>
      </c>
      <c r="H205" s="1" t="e">
        <f>IF(A205="","",IF(C205&lt;'Dados gerais'!$B$15/1000000,0,('Dados gerais'!$B$21+'Dados gerais'!$B$19)*86400*'Série de vazões medidas'!B207/1000000))</f>
        <v>#NUM!</v>
      </c>
      <c r="I205" s="5" t="e">
        <f t="shared" si="13"/>
        <v>#NUM!</v>
      </c>
      <c r="J205" s="5" t="e">
        <f>IF(A205="","",MAX(0,I205-'Dados gerais'!$B$14/1000000))</f>
        <v>#NUM!</v>
      </c>
      <c r="K205" s="5" t="e">
        <f t="shared" si="15"/>
        <v>#NUM!</v>
      </c>
    </row>
    <row r="206" spans="1:11" x14ac:dyDescent="0.25">
      <c r="A206" s="2" t="e">
        <f>'Série de vazões medidas'!A208</f>
        <v>#NUM!</v>
      </c>
      <c r="B206" s="1" t="e">
        <f>IF(A206="","",'Série de vazões medidas'!C208*'Dados gerais'!$B$11/'Dados gerais'!$B$10)</f>
        <v>#NUM!</v>
      </c>
      <c r="C206" s="4" t="e">
        <f t="shared" si="14"/>
        <v>#NUM!</v>
      </c>
      <c r="D206" s="4" t="e">
        <f>IF(A206="","",B206*86400*'Série de vazões medidas'!B208/1000000)</f>
        <v>#NUM!</v>
      </c>
      <c r="E206" t="e">
        <f>IF(A206="","",VLOOKUP(C206*1000000,'Dados gerais'!$C$28:$D$2916,2))</f>
        <v>#NUM!</v>
      </c>
      <c r="F206" s="5" t="e">
        <f>IF(A206="","",VLOOKUP(MONTH($A206),'Dados gerais'!$I$5:$J$16,2))</f>
        <v>#NUM!</v>
      </c>
      <c r="G206" s="5" t="e">
        <f t="shared" si="12"/>
        <v>#NUM!</v>
      </c>
      <c r="H206" s="1" t="e">
        <f>IF(A206="","",IF(C206&lt;'Dados gerais'!$B$15/1000000,0,('Dados gerais'!$B$21+'Dados gerais'!$B$19)*86400*'Série de vazões medidas'!B208/1000000))</f>
        <v>#NUM!</v>
      </c>
      <c r="I206" s="5" t="e">
        <f t="shared" si="13"/>
        <v>#NUM!</v>
      </c>
      <c r="J206" s="5" t="e">
        <f>IF(A206="","",MAX(0,I206-'Dados gerais'!$B$14/1000000))</f>
        <v>#NUM!</v>
      </c>
      <c r="K206" s="5" t="e">
        <f t="shared" si="15"/>
        <v>#NUM!</v>
      </c>
    </row>
    <row r="207" spans="1:11" x14ac:dyDescent="0.25">
      <c r="A207" s="2" t="e">
        <f>'Série de vazões medidas'!A209</f>
        <v>#NUM!</v>
      </c>
      <c r="B207" s="1" t="e">
        <f>IF(A207="","",'Série de vazões medidas'!C209*'Dados gerais'!$B$11/'Dados gerais'!$B$10)</f>
        <v>#NUM!</v>
      </c>
      <c r="C207" s="4" t="e">
        <f t="shared" si="14"/>
        <v>#NUM!</v>
      </c>
      <c r="D207" s="4" t="e">
        <f>IF(A207="","",B207*86400*'Série de vazões medidas'!B209/1000000)</f>
        <v>#NUM!</v>
      </c>
      <c r="E207" t="e">
        <f>IF(A207="","",VLOOKUP(C207*1000000,'Dados gerais'!$C$28:$D$2916,2))</f>
        <v>#NUM!</v>
      </c>
      <c r="F207" s="5" t="e">
        <f>IF(A207="","",VLOOKUP(MONTH($A207),'Dados gerais'!$I$5:$J$16,2))</f>
        <v>#NUM!</v>
      </c>
      <c r="G207" s="5" t="e">
        <f t="shared" si="12"/>
        <v>#NUM!</v>
      </c>
      <c r="H207" s="1" t="e">
        <f>IF(A207="","",IF(C207&lt;'Dados gerais'!$B$15/1000000,0,('Dados gerais'!$B$21+'Dados gerais'!$B$19)*86400*'Série de vazões medidas'!B209/1000000))</f>
        <v>#NUM!</v>
      </c>
      <c r="I207" s="5" t="e">
        <f t="shared" si="13"/>
        <v>#NUM!</v>
      </c>
      <c r="J207" s="5" t="e">
        <f>IF(A207="","",MAX(0,I207-'Dados gerais'!$B$14/1000000))</f>
        <v>#NUM!</v>
      </c>
      <c r="K207" s="5" t="e">
        <f t="shared" si="15"/>
        <v>#NUM!</v>
      </c>
    </row>
    <row r="208" spans="1:11" x14ac:dyDescent="0.25">
      <c r="A208" s="2" t="e">
        <f>'Série de vazões medidas'!A210</f>
        <v>#NUM!</v>
      </c>
      <c r="B208" s="1" t="e">
        <f>IF(A208="","",'Série de vazões medidas'!C210*'Dados gerais'!$B$11/'Dados gerais'!$B$10)</f>
        <v>#NUM!</v>
      </c>
      <c r="C208" s="4" t="e">
        <f t="shared" si="14"/>
        <v>#NUM!</v>
      </c>
      <c r="D208" s="4" t="e">
        <f>IF(A208="","",B208*86400*'Série de vazões medidas'!B210/1000000)</f>
        <v>#NUM!</v>
      </c>
      <c r="E208" t="e">
        <f>IF(A208="","",VLOOKUP(C208*1000000,'Dados gerais'!$C$28:$D$2916,2))</f>
        <v>#NUM!</v>
      </c>
      <c r="F208" s="5" t="e">
        <f>IF(A208="","",VLOOKUP(MONTH($A208),'Dados gerais'!$I$5:$J$16,2))</f>
        <v>#NUM!</v>
      </c>
      <c r="G208" s="5" t="e">
        <f t="shared" si="12"/>
        <v>#NUM!</v>
      </c>
      <c r="H208" s="1" t="e">
        <f>IF(A208="","",IF(C208&lt;'Dados gerais'!$B$15/1000000,0,('Dados gerais'!$B$21+'Dados gerais'!$B$19)*86400*'Série de vazões medidas'!B210/1000000))</f>
        <v>#NUM!</v>
      </c>
      <c r="I208" s="5" t="e">
        <f t="shared" si="13"/>
        <v>#NUM!</v>
      </c>
      <c r="J208" s="5" t="e">
        <f>IF(A208="","",MAX(0,I208-'Dados gerais'!$B$14/1000000))</f>
        <v>#NUM!</v>
      </c>
      <c r="K208" s="5" t="e">
        <f t="shared" si="15"/>
        <v>#NUM!</v>
      </c>
    </row>
    <row r="209" spans="1:11" x14ac:dyDescent="0.25">
      <c r="A209" s="2" t="e">
        <f>'Série de vazões medidas'!A211</f>
        <v>#NUM!</v>
      </c>
      <c r="B209" s="1" t="e">
        <f>IF(A209="","",'Série de vazões medidas'!C211*'Dados gerais'!$B$11/'Dados gerais'!$B$10)</f>
        <v>#NUM!</v>
      </c>
      <c r="C209" s="4" t="e">
        <f t="shared" si="14"/>
        <v>#NUM!</v>
      </c>
      <c r="D209" s="4" t="e">
        <f>IF(A209="","",B209*86400*'Série de vazões medidas'!B211/1000000)</f>
        <v>#NUM!</v>
      </c>
      <c r="E209" t="e">
        <f>IF(A209="","",VLOOKUP(C209*1000000,'Dados gerais'!$C$28:$D$2916,2))</f>
        <v>#NUM!</v>
      </c>
      <c r="F209" s="5" t="e">
        <f>IF(A209="","",VLOOKUP(MONTH($A209),'Dados gerais'!$I$5:$J$16,2))</f>
        <v>#NUM!</v>
      </c>
      <c r="G209" s="5" t="e">
        <f t="shared" si="12"/>
        <v>#NUM!</v>
      </c>
      <c r="H209" s="1" t="e">
        <f>IF(A209="","",IF(C209&lt;'Dados gerais'!$B$15/1000000,0,('Dados gerais'!$B$21+'Dados gerais'!$B$19)*86400*'Série de vazões medidas'!B211/1000000))</f>
        <v>#NUM!</v>
      </c>
      <c r="I209" s="5" t="e">
        <f t="shared" si="13"/>
        <v>#NUM!</v>
      </c>
      <c r="J209" s="5" t="e">
        <f>IF(A209="","",MAX(0,I209-'Dados gerais'!$B$14/1000000))</f>
        <v>#NUM!</v>
      </c>
      <c r="K209" s="5" t="e">
        <f t="shared" si="15"/>
        <v>#NUM!</v>
      </c>
    </row>
    <row r="210" spans="1:11" x14ac:dyDescent="0.25">
      <c r="A210" s="2" t="e">
        <f>'Série de vazões medidas'!A212</f>
        <v>#NUM!</v>
      </c>
      <c r="B210" s="1" t="e">
        <f>IF(A210="","",'Série de vazões medidas'!C212*'Dados gerais'!$B$11/'Dados gerais'!$B$10)</f>
        <v>#NUM!</v>
      </c>
      <c r="C210" s="4" t="e">
        <f t="shared" si="14"/>
        <v>#NUM!</v>
      </c>
      <c r="D210" s="4" t="e">
        <f>IF(A210="","",B210*86400*'Série de vazões medidas'!B212/1000000)</f>
        <v>#NUM!</v>
      </c>
      <c r="E210" t="e">
        <f>IF(A210="","",VLOOKUP(C210*1000000,'Dados gerais'!$C$28:$D$2916,2))</f>
        <v>#NUM!</v>
      </c>
      <c r="F210" s="5" t="e">
        <f>IF(A210="","",VLOOKUP(MONTH($A210),'Dados gerais'!$I$5:$J$16,2))</f>
        <v>#NUM!</v>
      </c>
      <c r="G210" s="5" t="e">
        <f t="shared" si="12"/>
        <v>#NUM!</v>
      </c>
      <c r="H210" s="1" t="e">
        <f>IF(A210="","",IF(C210&lt;'Dados gerais'!$B$15/1000000,0,('Dados gerais'!$B$21+'Dados gerais'!$B$19)*86400*'Série de vazões medidas'!B212/1000000))</f>
        <v>#NUM!</v>
      </c>
      <c r="I210" s="5" t="e">
        <f t="shared" si="13"/>
        <v>#NUM!</v>
      </c>
      <c r="J210" s="5" t="e">
        <f>IF(A210="","",MAX(0,I210-'Dados gerais'!$B$14/1000000))</f>
        <v>#NUM!</v>
      </c>
      <c r="K210" s="5" t="e">
        <f t="shared" si="15"/>
        <v>#NUM!</v>
      </c>
    </row>
    <row r="211" spans="1:11" x14ac:dyDescent="0.25">
      <c r="A211" s="2" t="e">
        <f>'Série de vazões medidas'!A213</f>
        <v>#NUM!</v>
      </c>
      <c r="B211" s="1" t="e">
        <f>IF(A211="","",'Série de vazões medidas'!C213*'Dados gerais'!$B$11/'Dados gerais'!$B$10)</f>
        <v>#NUM!</v>
      </c>
      <c r="C211" s="4" t="e">
        <f t="shared" si="14"/>
        <v>#NUM!</v>
      </c>
      <c r="D211" s="4" t="e">
        <f>IF(A211="","",B211*86400*'Série de vazões medidas'!B213/1000000)</f>
        <v>#NUM!</v>
      </c>
      <c r="E211" t="e">
        <f>IF(A211="","",VLOOKUP(C211*1000000,'Dados gerais'!$C$28:$D$2916,2))</f>
        <v>#NUM!</v>
      </c>
      <c r="F211" s="5" t="e">
        <f>IF(A211="","",VLOOKUP(MONTH($A211),'Dados gerais'!$I$5:$J$16,2))</f>
        <v>#NUM!</v>
      </c>
      <c r="G211" s="5" t="e">
        <f t="shared" si="12"/>
        <v>#NUM!</v>
      </c>
      <c r="H211" s="1" t="e">
        <f>IF(A211="","",IF(C211&lt;'Dados gerais'!$B$15/1000000,0,('Dados gerais'!$B$21+'Dados gerais'!$B$19)*86400*'Série de vazões medidas'!B213/1000000))</f>
        <v>#NUM!</v>
      </c>
      <c r="I211" s="5" t="e">
        <f t="shared" si="13"/>
        <v>#NUM!</v>
      </c>
      <c r="J211" s="5" t="e">
        <f>IF(A211="","",MAX(0,I211-'Dados gerais'!$B$14/1000000))</f>
        <v>#NUM!</v>
      </c>
      <c r="K211" s="5" t="e">
        <f t="shared" si="15"/>
        <v>#NUM!</v>
      </c>
    </row>
    <row r="212" spans="1:11" x14ac:dyDescent="0.25">
      <c r="A212" s="2" t="e">
        <f>'Série de vazões medidas'!A214</f>
        <v>#NUM!</v>
      </c>
      <c r="B212" s="1" t="e">
        <f>IF(A212="","",'Série de vazões medidas'!C214*'Dados gerais'!$B$11/'Dados gerais'!$B$10)</f>
        <v>#NUM!</v>
      </c>
      <c r="C212" s="4" t="e">
        <f t="shared" si="14"/>
        <v>#NUM!</v>
      </c>
      <c r="D212" s="4" t="e">
        <f>IF(A212="","",B212*86400*'Série de vazões medidas'!B214/1000000)</f>
        <v>#NUM!</v>
      </c>
      <c r="E212" t="e">
        <f>IF(A212="","",VLOOKUP(C212*1000000,'Dados gerais'!$C$28:$D$2916,2))</f>
        <v>#NUM!</v>
      </c>
      <c r="F212" s="5" t="e">
        <f>IF(A212="","",VLOOKUP(MONTH($A212),'Dados gerais'!$I$5:$J$16,2))</f>
        <v>#NUM!</v>
      </c>
      <c r="G212" s="5" t="e">
        <f t="shared" si="12"/>
        <v>#NUM!</v>
      </c>
      <c r="H212" s="1" t="e">
        <f>IF(A212="","",IF(C212&lt;'Dados gerais'!$B$15/1000000,0,('Dados gerais'!$B$21+'Dados gerais'!$B$19)*86400*'Série de vazões medidas'!B214/1000000))</f>
        <v>#NUM!</v>
      </c>
      <c r="I212" s="5" t="e">
        <f t="shared" si="13"/>
        <v>#NUM!</v>
      </c>
      <c r="J212" s="5" t="e">
        <f>IF(A212="","",MAX(0,I212-'Dados gerais'!$B$14/1000000))</f>
        <v>#NUM!</v>
      </c>
      <c r="K212" s="5" t="e">
        <f t="shared" si="15"/>
        <v>#NUM!</v>
      </c>
    </row>
    <row r="213" spans="1:11" x14ac:dyDescent="0.25">
      <c r="A213" s="2" t="e">
        <f>'Série de vazões medidas'!A215</f>
        <v>#NUM!</v>
      </c>
      <c r="B213" s="1" t="e">
        <f>IF(A213="","",'Série de vazões medidas'!C215*'Dados gerais'!$B$11/'Dados gerais'!$B$10)</f>
        <v>#NUM!</v>
      </c>
      <c r="C213" s="4" t="e">
        <f t="shared" si="14"/>
        <v>#NUM!</v>
      </c>
      <c r="D213" s="4" t="e">
        <f>IF(A213="","",B213*86400*'Série de vazões medidas'!B215/1000000)</f>
        <v>#NUM!</v>
      </c>
      <c r="E213" t="e">
        <f>IF(A213="","",VLOOKUP(C213*1000000,'Dados gerais'!$C$28:$D$2916,2))</f>
        <v>#NUM!</v>
      </c>
      <c r="F213" s="5" t="e">
        <f>IF(A213="","",VLOOKUP(MONTH($A213),'Dados gerais'!$I$5:$J$16,2))</f>
        <v>#NUM!</v>
      </c>
      <c r="G213" s="5" t="e">
        <f t="shared" si="12"/>
        <v>#NUM!</v>
      </c>
      <c r="H213" s="1" t="e">
        <f>IF(A213="","",IF(C213&lt;'Dados gerais'!$B$15/1000000,0,('Dados gerais'!$B$21+'Dados gerais'!$B$19)*86400*'Série de vazões medidas'!B215/1000000))</f>
        <v>#NUM!</v>
      </c>
      <c r="I213" s="5" t="e">
        <f t="shared" si="13"/>
        <v>#NUM!</v>
      </c>
      <c r="J213" s="5" t="e">
        <f>IF(A213="","",MAX(0,I213-'Dados gerais'!$B$14/1000000))</f>
        <v>#NUM!</v>
      </c>
      <c r="K213" s="5" t="e">
        <f t="shared" si="15"/>
        <v>#NUM!</v>
      </c>
    </row>
    <row r="214" spans="1:11" x14ac:dyDescent="0.25">
      <c r="A214" s="2" t="e">
        <f>'Série de vazões medidas'!A216</f>
        <v>#NUM!</v>
      </c>
      <c r="B214" s="1" t="e">
        <f>IF(A214="","",'Série de vazões medidas'!C216*'Dados gerais'!$B$11/'Dados gerais'!$B$10)</f>
        <v>#NUM!</v>
      </c>
      <c r="C214" s="4" t="e">
        <f t="shared" si="14"/>
        <v>#NUM!</v>
      </c>
      <c r="D214" s="4" t="e">
        <f>IF(A214="","",B214*86400*'Série de vazões medidas'!B216/1000000)</f>
        <v>#NUM!</v>
      </c>
      <c r="E214" t="e">
        <f>IF(A214="","",VLOOKUP(C214*1000000,'Dados gerais'!$C$28:$D$2916,2))</f>
        <v>#NUM!</v>
      </c>
      <c r="F214" s="5" t="e">
        <f>IF(A214="","",VLOOKUP(MONTH($A214),'Dados gerais'!$I$5:$J$16,2))</f>
        <v>#NUM!</v>
      </c>
      <c r="G214" s="5" t="e">
        <f t="shared" si="12"/>
        <v>#NUM!</v>
      </c>
      <c r="H214" s="1" t="e">
        <f>IF(A214="","",IF(C214&lt;'Dados gerais'!$B$15/1000000,0,('Dados gerais'!$B$21+'Dados gerais'!$B$19)*86400*'Série de vazões medidas'!B216/1000000))</f>
        <v>#NUM!</v>
      </c>
      <c r="I214" s="5" t="e">
        <f t="shared" si="13"/>
        <v>#NUM!</v>
      </c>
      <c r="J214" s="5" t="e">
        <f>IF(A214="","",MAX(0,I214-'Dados gerais'!$B$14/1000000))</f>
        <v>#NUM!</v>
      </c>
      <c r="K214" s="5" t="e">
        <f t="shared" si="15"/>
        <v>#NUM!</v>
      </c>
    </row>
    <row r="215" spans="1:11" x14ac:dyDescent="0.25">
      <c r="A215" s="2" t="e">
        <f>'Série de vazões medidas'!A217</f>
        <v>#NUM!</v>
      </c>
      <c r="B215" s="1" t="e">
        <f>IF(A215="","",'Série de vazões medidas'!C217*'Dados gerais'!$B$11/'Dados gerais'!$B$10)</f>
        <v>#NUM!</v>
      </c>
      <c r="C215" s="4" t="e">
        <f t="shared" si="14"/>
        <v>#NUM!</v>
      </c>
      <c r="D215" s="4" t="e">
        <f>IF(A215="","",B215*86400*'Série de vazões medidas'!B217/1000000)</f>
        <v>#NUM!</v>
      </c>
      <c r="E215" t="e">
        <f>IF(A215="","",VLOOKUP(C215*1000000,'Dados gerais'!$C$28:$D$2916,2))</f>
        <v>#NUM!</v>
      </c>
      <c r="F215" s="5" t="e">
        <f>IF(A215="","",VLOOKUP(MONTH($A215),'Dados gerais'!$I$5:$J$16,2))</f>
        <v>#NUM!</v>
      </c>
      <c r="G215" s="5" t="e">
        <f t="shared" si="12"/>
        <v>#NUM!</v>
      </c>
      <c r="H215" s="1" t="e">
        <f>IF(A215="","",IF(C215&lt;'Dados gerais'!$B$15/1000000,0,('Dados gerais'!$B$21+'Dados gerais'!$B$19)*86400*'Série de vazões medidas'!B217/1000000))</f>
        <v>#NUM!</v>
      </c>
      <c r="I215" s="5" t="e">
        <f t="shared" si="13"/>
        <v>#NUM!</v>
      </c>
      <c r="J215" s="5" t="e">
        <f>IF(A215="","",MAX(0,I215-'Dados gerais'!$B$14/1000000))</f>
        <v>#NUM!</v>
      </c>
      <c r="K215" s="5" t="e">
        <f t="shared" si="15"/>
        <v>#NUM!</v>
      </c>
    </row>
    <row r="216" spans="1:11" x14ac:dyDescent="0.25">
      <c r="A216" s="2" t="e">
        <f>'Série de vazões medidas'!A218</f>
        <v>#NUM!</v>
      </c>
      <c r="B216" s="1" t="e">
        <f>IF(A216="","",'Série de vazões medidas'!C218*'Dados gerais'!$B$11/'Dados gerais'!$B$10)</f>
        <v>#NUM!</v>
      </c>
      <c r="C216" s="4" t="e">
        <f t="shared" si="14"/>
        <v>#NUM!</v>
      </c>
      <c r="D216" s="4" t="e">
        <f>IF(A216="","",B216*86400*'Série de vazões medidas'!B218/1000000)</f>
        <v>#NUM!</v>
      </c>
      <c r="E216" t="e">
        <f>IF(A216="","",VLOOKUP(C216*1000000,'Dados gerais'!$C$28:$D$2916,2))</f>
        <v>#NUM!</v>
      </c>
      <c r="F216" s="5" t="e">
        <f>IF(A216="","",VLOOKUP(MONTH($A216),'Dados gerais'!$I$5:$J$16,2))</f>
        <v>#NUM!</v>
      </c>
      <c r="G216" s="5" t="e">
        <f t="shared" si="12"/>
        <v>#NUM!</v>
      </c>
      <c r="H216" s="1" t="e">
        <f>IF(A216="","",IF(C216&lt;'Dados gerais'!$B$15/1000000,0,('Dados gerais'!$B$21+'Dados gerais'!$B$19)*86400*'Série de vazões medidas'!B218/1000000))</f>
        <v>#NUM!</v>
      </c>
      <c r="I216" s="5" t="e">
        <f t="shared" si="13"/>
        <v>#NUM!</v>
      </c>
      <c r="J216" s="5" t="e">
        <f>IF(A216="","",MAX(0,I216-'Dados gerais'!$B$14/1000000))</f>
        <v>#NUM!</v>
      </c>
      <c r="K216" s="5" t="e">
        <f t="shared" si="15"/>
        <v>#NUM!</v>
      </c>
    </row>
    <row r="217" spans="1:11" x14ac:dyDescent="0.25">
      <c r="A217" s="2" t="e">
        <f>'Série de vazões medidas'!A219</f>
        <v>#NUM!</v>
      </c>
      <c r="B217" s="1" t="e">
        <f>IF(A217="","",'Série de vazões medidas'!C219*'Dados gerais'!$B$11/'Dados gerais'!$B$10)</f>
        <v>#NUM!</v>
      </c>
      <c r="C217" s="4" t="e">
        <f t="shared" si="14"/>
        <v>#NUM!</v>
      </c>
      <c r="D217" s="4" t="e">
        <f>IF(A217="","",B217*86400*'Série de vazões medidas'!B219/1000000)</f>
        <v>#NUM!</v>
      </c>
      <c r="E217" t="e">
        <f>IF(A217="","",VLOOKUP(C217*1000000,'Dados gerais'!$C$28:$D$2916,2))</f>
        <v>#NUM!</v>
      </c>
      <c r="F217" s="5" t="e">
        <f>IF(A217="","",VLOOKUP(MONTH($A217),'Dados gerais'!$I$5:$J$16,2))</f>
        <v>#NUM!</v>
      </c>
      <c r="G217" s="5" t="e">
        <f t="shared" si="12"/>
        <v>#NUM!</v>
      </c>
      <c r="H217" s="1" t="e">
        <f>IF(A217="","",IF(C217&lt;'Dados gerais'!$B$15/1000000,0,('Dados gerais'!$B$21+'Dados gerais'!$B$19)*86400*'Série de vazões medidas'!B219/1000000))</f>
        <v>#NUM!</v>
      </c>
      <c r="I217" s="5" t="e">
        <f t="shared" si="13"/>
        <v>#NUM!</v>
      </c>
      <c r="J217" s="5" t="e">
        <f>IF(A217="","",MAX(0,I217-'Dados gerais'!$B$14/1000000))</f>
        <v>#NUM!</v>
      </c>
      <c r="K217" s="5" t="e">
        <f t="shared" si="15"/>
        <v>#NUM!</v>
      </c>
    </row>
    <row r="218" spans="1:11" x14ac:dyDescent="0.25">
      <c r="A218" s="2" t="e">
        <f>'Série de vazões medidas'!A220</f>
        <v>#NUM!</v>
      </c>
      <c r="B218" s="1" t="e">
        <f>IF(A218="","",'Série de vazões medidas'!C220*'Dados gerais'!$B$11/'Dados gerais'!$B$10)</f>
        <v>#NUM!</v>
      </c>
      <c r="C218" s="4" t="e">
        <f t="shared" si="14"/>
        <v>#NUM!</v>
      </c>
      <c r="D218" s="4" t="e">
        <f>IF(A218="","",B218*86400*'Série de vazões medidas'!B220/1000000)</f>
        <v>#NUM!</v>
      </c>
      <c r="E218" t="e">
        <f>IF(A218="","",VLOOKUP(C218*1000000,'Dados gerais'!$C$28:$D$2916,2))</f>
        <v>#NUM!</v>
      </c>
      <c r="F218" s="5" t="e">
        <f>IF(A218="","",VLOOKUP(MONTH($A218),'Dados gerais'!$I$5:$J$16,2))</f>
        <v>#NUM!</v>
      </c>
      <c r="G218" s="5" t="e">
        <f t="shared" si="12"/>
        <v>#NUM!</v>
      </c>
      <c r="H218" s="1" t="e">
        <f>IF(A218="","",IF(C218&lt;'Dados gerais'!$B$15/1000000,0,('Dados gerais'!$B$21+'Dados gerais'!$B$19)*86400*'Série de vazões medidas'!B220/1000000))</f>
        <v>#NUM!</v>
      </c>
      <c r="I218" s="5" t="e">
        <f t="shared" si="13"/>
        <v>#NUM!</v>
      </c>
      <c r="J218" s="5" t="e">
        <f>IF(A218="","",MAX(0,I218-'Dados gerais'!$B$14/1000000))</f>
        <v>#NUM!</v>
      </c>
      <c r="K218" s="5" t="e">
        <f t="shared" si="15"/>
        <v>#NUM!</v>
      </c>
    </row>
    <row r="219" spans="1:11" x14ac:dyDescent="0.25">
      <c r="A219" s="2" t="e">
        <f>'Série de vazões medidas'!A221</f>
        <v>#NUM!</v>
      </c>
      <c r="B219" s="1" t="e">
        <f>IF(A219="","",'Série de vazões medidas'!C221*'Dados gerais'!$B$11/'Dados gerais'!$B$10)</f>
        <v>#NUM!</v>
      </c>
      <c r="C219" s="4" t="e">
        <f t="shared" si="14"/>
        <v>#NUM!</v>
      </c>
      <c r="D219" s="4" t="e">
        <f>IF(A219="","",B219*86400*'Série de vazões medidas'!B221/1000000)</f>
        <v>#NUM!</v>
      </c>
      <c r="E219" t="e">
        <f>IF(A219="","",VLOOKUP(C219*1000000,'Dados gerais'!$C$28:$D$2916,2))</f>
        <v>#NUM!</v>
      </c>
      <c r="F219" s="5" t="e">
        <f>IF(A219="","",VLOOKUP(MONTH($A219),'Dados gerais'!$I$5:$J$16,2))</f>
        <v>#NUM!</v>
      </c>
      <c r="G219" s="5" t="e">
        <f t="shared" si="12"/>
        <v>#NUM!</v>
      </c>
      <c r="H219" s="1" t="e">
        <f>IF(A219="","",IF(C219&lt;'Dados gerais'!$B$15/1000000,0,('Dados gerais'!$B$21+'Dados gerais'!$B$19)*86400*'Série de vazões medidas'!B221/1000000))</f>
        <v>#NUM!</v>
      </c>
      <c r="I219" s="5" t="e">
        <f t="shared" si="13"/>
        <v>#NUM!</v>
      </c>
      <c r="J219" s="5" t="e">
        <f>IF(A219="","",MAX(0,I219-'Dados gerais'!$B$14/1000000))</f>
        <v>#NUM!</v>
      </c>
      <c r="K219" s="5" t="e">
        <f t="shared" si="15"/>
        <v>#NUM!</v>
      </c>
    </row>
    <row r="220" spans="1:11" x14ac:dyDescent="0.25">
      <c r="A220" s="2" t="e">
        <f>'Série de vazões medidas'!A222</f>
        <v>#NUM!</v>
      </c>
      <c r="B220" s="1" t="e">
        <f>IF(A220="","",'Série de vazões medidas'!C222*'Dados gerais'!$B$11/'Dados gerais'!$B$10)</f>
        <v>#NUM!</v>
      </c>
      <c r="C220" s="4" t="e">
        <f t="shared" si="14"/>
        <v>#NUM!</v>
      </c>
      <c r="D220" s="4" t="e">
        <f>IF(A220="","",B220*86400*'Série de vazões medidas'!B222/1000000)</f>
        <v>#NUM!</v>
      </c>
      <c r="E220" t="e">
        <f>IF(A220="","",VLOOKUP(C220*1000000,'Dados gerais'!$C$28:$D$2916,2))</f>
        <v>#NUM!</v>
      </c>
      <c r="F220" s="5" t="e">
        <f>IF(A220="","",VLOOKUP(MONTH($A220),'Dados gerais'!$I$5:$J$16,2))</f>
        <v>#NUM!</v>
      </c>
      <c r="G220" s="5" t="e">
        <f t="shared" si="12"/>
        <v>#NUM!</v>
      </c>
      <c r="H220" s="1" t="e">
        <f>IF(A220="","",IF(C220&lt;'Dados gerais'!$B$15/1000000,0,('Dados gerais'!$B$21+'Dados gerais'!$B$19)*86400*'Série de vazões medidas'!B222/1000000))</f>
        <v>#NUM!</v>
      </c>
      <c r="I220" s="5" t="e">
        <f t="shared" si="13"/>
        <v>#NUM!</v>
      </c>
      <c r="J220" s="5" t="e">
        <f>IF(A220="","",MAX(0,I220-'Dados gerais'!$B$14/1000000))</f>
        <v>#NUM!</v>
      </c>
      <c r="K220" s="5" t="e">
        <f t="shared" si="15"/>
        <v>#NUM!</v>
      </c>
    </row>
    <row r="221" spans="1:11" x14ac:dyDescent="0.25">
      <c r="A221" s="2" t="e">
        <f>'Série de vazões medidas'!A223</f>
        <v>#NUM!</v>
      </c>
      <c r="B221" s="1" t="e">
        <f>IF(A221="","",'Série de vazões medidas'!C223*'Dados gerais'!$B$11/'Dados gerais'!$B$10)</f>
        <v>#NUM!</v>
      </c>
      <c r="C221" s="4" t="e">
        <f t="shared" si="14"/>
        <v>#NUM!</v>
      </c>
      <c r="D221" s="4" t="e">
        <f>IF(A221="","",B221*86400*'Série de vazões medidas'!B223/1000000)</f>
        <v>#NUM!</v>
      </c>
      <c r="E221" t="e">
        <f>IF(A221="","",VLOOKUP(C221*1000000,'Dados gerais'!$C$28:$D$2916,2))</f>
        <v>#NUM!</v>
      </c>
      <c r="F221" s="5" t="e">
        <f>IF(A221="","",VLOOKUP(MONTH($A221),'Dados gerais'!$I$5:$J$16,2))</f>
        <v>#NUM!</v>
      </c>
      <c r="G221" s="5" t="e">
        <f t="shared" si="12"/>
        <v>#NUM!</v>
      </c>
      <c r="H221" s="1" t="e">
        <f>IF(A221="","",IF(C221&lt;'Dados gerais'!$B$15/1000000,0,('Dados gerais'!$B$21+'Dados gerais'!$B$19)*86400*'Série de vazões medidas'!B223/1000000))</f>
        <v>#NUM!</v>
      </c>
      <c r="I221" s="5" t="e">
        <f t="shared" si="13"/>
        <v>#NUM!</v>
      </c>
      <c r="J221" s="5" t="e">
        <f>IF(A221="","",MAX(0,I221-'Dados gerais'!$B$14/1000000))</f>
        <v>#NUM!</v>
      </c>
      <c r="K221" s="5" t="e">
        <f t="shared" si="15"/>
        <v>#NUM!</v>
      </c>
    </row>
    <row r="222" spans="1:11" x14ac:dyDescent="0.25">
      <c r="A222" s="2" t="e">
        <f>'Série de vazões medidas'!A224</f>
        <v>#NUM!</v>
      </c>
      <c r="B222" s="1" t="e">
        <f>IF(A222="","",'Série de vazões medidas'!C224*'Dados gerais'!$B$11/'Dados gerais'!$B$10)</f>
        <v>#NUM!</v>
      </c>
      <c r="C222" s="4" t="e">
        <f t="shared" si="14"/>
        <v>#NUM!</v>
      </c>
      <c r="D222" s="4" t="e">
        <f>IF(A222="","",B222*86400*'Série de vazões medidas'!B224/1000000)</f>
        <v>#NUM!</v>
      </c>
      <c r="E222" t="e">
        <f>IF(A222="","",VLOOKUP(C222*1000000,'Dados gerais'!$C$28:$D$2916,2))</f>
        <v>#NUM!</v>
      </c>
      <c r="F222" s="5" t="e">
        <f>IF(A222="","",VLOOKUP(MONTH($A222),'Dados gerais'!$I$5:$J$16,2))</f>
        <v>#NUM!</v>
      </c>
      <c r="G222" s="5" t="e">
        <f t="shared" si="12"/>
        <v>#NUM!</v>
      </c>
      <c r="H222" s="1" t="e">
        <f>IF(A222="","",IF(C222&lt;'Dados gerais'!$B$15/1000000,0,('Dados gerais'!$B$21+'Dados gerais'!$B$19)*86400*'Série de vazões medidas'!B224/1000000))</f>
        <v>#NUM!</v>
      </c>
      <c r="I222" s="5" t="e">
        <f t="shared" si="13"/>
        <v>#NUM!</v>
      </c>
      <c r="J222" s="5" t="e">
        <f>IF(A222="","",MAX(0,I222-'Dados gerais'!$B$14/1000000))</f>
        <v>#NUM!</v>
      </c>
      <c r="K222" s="5" t="e">
        <f t="shared" si="15"/>
        <v>#NUM!</v>
      </c>
    </row>
    <row r="223" spans="1:11" x14ac:dyDescent="0.25">
      <c r="A223" s="2" t="e">
        <f>'Série de vazões medidas'!A225</f>
        <v>#NUM!</v>
      </c>
      <c r="B223" s="1" t="e">
        <f>IF(A223="","",'Série de vazões medidas'!C225*'Dados gerais'!$B$11/'Dados gerais'!$B$10)</f>
        <v>#NUM!</v>
      </c>
      <c r="C223" s="4" t="e">
        <f t="shared" si="14"/>
        <v>#NUM!</v>
      </c>
      <c r="D223" s="4" t="e">
        <f>IF(A223="","",B223*86400*'Série de vazões medidas'!B225/1000000)</f>
        <v>#NUM!</v>
      </c>
      <c r="E223" t="e">
        <f>IF(A223="","",VLOOKUP(C223*1000000,'Dados gerais'!$C$28:$D$2916,2))</f>
        <v>#NUM!</v>
      </c>
      <c r="F223" s="5" t="e">
        <f>IF(A223="","",VLOOKUP(MONTH($A223),'Dados gerais'!$I$5:$J$16,2))</f>
        <v>#NUM!</v>
      </c>
      <c r="G223" s="5" t="e">
        <f t="shared" si="12"/>
        <v>#NUM!</v>
      </c>
      <c r="H223" s="1" t="e">
        <f>IF(A223="","",IF(C223&lt;'Dados gerais'!$B$15/1000000,0,('Dados gerais'!$B$21+'Dados gerais'!$B$19)*86400*'Série de vazões medidas'!B225/1000000))</f>
        <v>#NUM!</v>
      </c>
      <c r="I223" s="5" t="e">
        <f t="shared" si="13"/>
        <v>#NUM!</v>
      </c>
      <c r="J223" s="5" t="e">
        <f>IF(A223="","",MAX(0,I223-'Dados gerais'!$B$14/1000000))</f>
        <v>#NUM!</v>
      </c>
      <c r="K223" s="5" t="e">
        <f t="shared" si="15"/>
        <v>#NUM!</v>
      </c>
    </row>
    <row r="224" spans="1:11" x14ac:dyDescent="0.25">
      <c r="A224" s="2" t="e">
        <f>'Série de vazões medidas'!A226</f>
        <v>#NUM!</v>
      </c>
      <c r="B224" s="1" t="e">
        <f>IF(A224="","",'Série de vazões medidas'!C226*'Dados gerais'!$B$11/'Dados gerais'!$B$10)</f>
        <v>#NUM!</v>
      </c>
      <c r="C224" s="4" t="e">
        <f t="shared" si="14"/>
        <v>#NUM!</v>
      </c>
      <c r="D224" s="4" t="e">
        <f>IF(A224="","",B224*86400*'Série de vazões medidas'!B226/1000000)</f>
        <v>#NUM!</v>
      </c>
      <c r="E224" t="e">
        <f>IF(A224="","",VLOOKUP(C224*1000000,'Dados gerais'!$C$28:$D$2916,2))</f>
        <v>#NUM!</v>
      </c>
      <c r="F224" s="5" t="e">
        <f>IF(A224="","",VLOOKUP(MONTH($A224),'Dados gerais'!$I$5:$J$16,2))</f>
        <v>#NUM!</v>
      </c>
      <c r="G224" s="5" t="e">
        <f t="shared" si="12"/>
        <v>#NUM!</v>
      </c>
      <c r="H224" s="1" t="e">
        <f>IF(A224="","",IF(C224&lt;'Dados gerais'!$B$15/1000000,0,('Dados gerais'!$B$21+'Dados gerais'!$B$19)*86400*'Série de vazões medidas'!B226/1000000))</f>
        <v>#NUM!</v>
      </c>
      <c r="I224" s="5" t="e">
        <f t="shared" si="13"/>
        <v>#NUM!</v>
      </c>
      <c r="J224" s="5" t="e">
        <f>IF(A224="","",MAX(0,I224-'Dados gerais'!$B$14/1000000))</f>
        <v>#NUM!</v>
      </c>
      <c r="K224" s="5" t="e">
        <f t="shared" si="15"/>
        <v>#NUM!</v>
      </c>
    </row>
    <row r="225" spans="1:11" x14ac:dyDescent="0.25">
      <c r="A225" s="2" t="e">
        <f>'Série de vazões medidas'!A227</f>
        <v>#NUM!</v>
      </c>
      <c r="B225" s="1" t="e">
        <f>IF(A225="","",'Série de vazões medidas'!C227*'Dados gerais'!$B$11/'Dados gerais'!$B$10)</f>
        <v>#NUM!</v>
      </c>
      <c r="C225" s="4" t="e">
        <f t="shared" si="14"/>
        <v>#NUM!</v>
      </c>
      <c r="D225" s="4" t="e">
        <f>IF(A225="","",B225*86400*'Série de vazões medidas'!B227/1000000)</f>
        <v>#NUM!</v>
      </c>
      <c r="E225" t="e">
        <f>IF(A225="","",VLOOKUP(C225*1000000,'Dados gerais'!$C$28:$D$2916,2))</f>
        <v>#NUM!</v>
      </c>
      <c r="F225" s="5" t="e">
        <f>IF(A225="","",VLOOKUP(MONTH($A225),'Dados gerais'!$I$5:$J$16,2))</f>
        <v>#NUM!</v>
      </c>
      <c r="G225" s="5" t="e">
        <f t="shared" si="12"/>
        <v>#NUM!</v>
      </c>
      <c r="H225" s="1" t="e">
        <f>IF(A225="","",IF(C225&lt;'Dados gerais'!$B$15/1000000,0,('Dados gerais'!$B$21+'Dados gerais'!$B$19)*86400*'Série de vazões medidas'!B227/1000000))</f>
        <v>#NUM!</v>
      </c>
      <c r="I225" s="5" t="e">
        <f t="shared" si="13"/>
        <v>#NUM!</v>
      </c>
      <c r="J225" s="5" t="e">
        <f>IF(A225="","",MAX(0,I225-'Dados gerais'!$B$14/1000000))</f>
        <v>#NUM!</v>
      </c>
      <c r="K225" s="5" t="e">
        <f t="shared" si="15"/>
        <v>#NUM!</v>
      </c>
    </row>
    <row r="226" spans="1:11" x14ac:dyDescent="0.25">
      <c r="A226" s="2" t="e">
        <f>'Série de vazões medidas'!A228</f>
        <v>#NUM!</v>
      </c>
      <c r="B226" s="1" t="e">
        <f>IF(A226="","",'Série de vazões medidas'!C228*'Dados gerais'!$B$11/'Dados gerais'!$B$10)</f>
        <v>#NUM!</v>
      </c>
      <c r="C226" s="4" t="e">
        <f t="shared" si="14"/>
        <v>#NUM!</v>
      </c>
      <c r="D226" s="4" t="e">
        <f>IF(A226="","",B226*86400*'Série de vazões medidas'!B228/1000000)</f>
        <v>#NUM!</v>
      </c>
      <c r="E226" t="e">
        <f>IF(A226="","",VLOOKUP(C226*1000000,'Dados gerais'!$C$28:$D$2916,2))</f>
        <v>#NUM!</v>
      </c>
      <c r="F226" s="5" t="e">
        <f>IF(A226="","",VLOOKUP(MONTH($A226),'Dados gerais'!$I$5:$J$16,2))</f>
        <v>#NUM!</v>
      </c>
      <c r="G226" s="5" t="e">
        <f t="shared" si="12"/>
        <v>#NUM!</v>
      </c>
      <c r="H226" s="1" t="e">
        <f>IF(A226="","",IF(C226&lt;'Dados gerais'!$B$15/1000000,0,('Dados gerais'!$B$21+'Dados gerais'!$B$19)*86400*'Série de vazões medidas'!B228/1000000))</f>
        <v>#NUM!</v>
      </c>
      <c r="I226" s="5" t="e">
        <f t="shared" si="13"/>
        <v>#NUM!</v>
      </c>
      <c r="J226" s="5" t="e">
        <f>IF(A226="","",MAX(0,I226-'Dados gerais'!$B$14/1000000))</f>
        <v>#NUM!</v>
      </c>
      <c r="K226" s="5" t="e">
        <f t="shared" si="15"/>
        <v>#NUM!</v>
      </c>
    </row>
    <row r="227" spans="1:11" x14ac:dyDescent="0.25">
      <c r="A227" s="2" t="e">
        <f>'Série de vazões medidas'!A229</f>
        <v>#NUM!</v>
      </c>
      <c r="B227" s="1" t="e">
        <f>IF(A227="","",'Série de vazões medidas'!C229*'Dados gerais'!$B$11/'Dados gerais'!$B$10)</f>
        <v>#NUM!</v>
      </c>
      <c r="C227" s="4" t="e">
        <f t="shared" si="14"/>
        <v>#NUM!</v>
      </c>
      <c r="D227" s="4" t="e">
        <f>IF(A227="","",B227*86400*'Série de vazões medidas'!B229/1000000)</f>
        <v>#NUM!</v>
      </c>
      <c r="E227" t="e">
        <f>IF(A227="","",VLOOKUP(C227*1000000,'Dados gerais'!$C$28:$D$2916,2))</f>
        <v>#NUM!</v>
      </c>
      <c r="F227" s="5" t="e">
        <f>IF(A227="","",VLOOKUP(MONTH($A227),'Dados gerais'!$I$5:$J$16,2))</f>
        <v>#NUM!</v>
      </c>
      <c r="G227" s="5" t="e">
        <f t="shared" si="12"/>
        <v>#NUM!</v>
      </c>
      <c r="H227" s="1" t="e">
        <f>IF(A227="","",IF(C227&lt;'Dados gerais'!$B$15/1000000,0,('Dados gerais'!$B$21+'Dados gerais'!$B$19)*86400*'Série de vazões medidas'!B229/1000000))</f>
        <v>#NUM!</v>
      </c>
      <c r="I227" s="5" t="e">
        <f t="shared" si="13"/>
        <v>#NUM!</v>
      </c>
      <c r="J227" s="5" t="e">
        <f>IF(A227="","",MAX(0,I227-'Dados gerais'!$B$14/1000000))</f>
        <v>#NUM!</v>
      </c>
      <c r="K227" s="5" t="e">
        <f t="shared" si="15"/>
        <v>#NUM!</v>
      </c>
    </row>
    <row r="228" spans="1:11" x14ac:dyDescent="0.25">
      <c r="A228" s="2" t="e">
        <f>'Série de vazões medidas'!A230</f>
        <v>#NUM!</v>
      </c>
      <c r="B228" s="1" t="e">
        <f>IF(A228="","",'Série de vazões medidas'!C230*'Dados gerais'!$B$11/'Dados gerais'!$B$10)</f>
        <v>#NUM!</v>
      </c>
      <c r="C228" s="4" t="e">
        <f t="shared" si="14"/>
        <v>#NUM!</v>
      </c>
      <c r="D228" s="4" t="e">
        <f>IF(A228="","",B228*86400*'Série de vazões medidas'!B230/1000000)</f>
        <v>#NUM!</v>
      </c>
      <c r="E228" t="e">
        <f>IF(A228="","",VLOOKUP(C228*1000000,'Dados gerais'!$C$28:$D$2916,2))</f>
        <v>#NUM!</v>
      </c>
      <c r="F228" s="5" t="e">
        <f>IF(A228="","",VLOOKUP(MONTH($A228),'Dados gerais'!$I$5:$J$16,2))</f>
        <v>#NUM!</v>
      </c>
      <c r="G228" s="5" t="e">
        <f t="shared" si="12"/>
        <v>#NUM!</v>
      </c>
      <c r="H228" s="1" t="e">
        <f>IF(A228="","",IF(C228&lt;'Dados gerais'!$B$15/1000000,0,('Dados gerais'!$B$21+'Dados gerais'!$B$19)*86400*'Série de vazões medidas'!B230/1000000))</f>
        <v>#NUM!</v>
      </c>
      <c r="I228" s="5" t="e">
        <f t="shared" si="13"/>
        <v>#NUM!</v>
      </c>
      <c r="J228" s="5" t="e">
        <f>IF(A228="","",MAX(0,I228-'Dados gerais'!$B$14/1000000))</f>
        <v>#NUM!</v>
      </c>
      <c r="K228" s="5" t="e">
        <f t="shared" si="15"/>
        <v>#NUM!</v>
      </c>
    </row>
    <row r="229" spans="1:11" x14ac:dyDescent="0.25">
      <c r="A229" s="2" t="e">
        <f>'Série de vazões medidas'!A231</f>
        <v>#NUM!</v>
      </c>
      <c r="B229" s="1" t="e">
        <f>IF(A229="","",'Série de vazões medidas'!C231*'Dados gerais'!$B$11/'Dados gerais'!$B$10)</f>
        <v>#NUM!</v>
      </c>
      <c r="C229" s="4" t="e">
        <f t="shared" si="14"/>
        <v>#NUM!</v>
      </c>
      <c r="D229" s="4" t="e">
        <f>IF(A229="","",B229*86400*'Série de vazões medidas'!B231/1000000)</f>
        <v>#NUM!</v>
      </c>
      <c r="E229" t="e">
        <f>IF(A229="","",VLOOKUP(C229*1000000,'Dados gerais'!$C$28:$D$2916,2))</f>
        <v>#NUM!</v>
      </c>
      <c r="F229" s="5" t="e">
        <f>IF(A229="","",VLOOKUP(MONTH($A229),'Dados gerais'!$I$5:$J$16,2))</f>
        <v>#NUM!</v>
      </c>
      <c r="G229" s="5" t="e">
        <f t="shared" si="12"/>
        <v>#NUM!</v>
      </c>
      <c r="H229" s="1" t="e">
        <f>IF(A229="","",IF(C229&lt;'Dados gerais'!$B$15/1000000,0,('Dados gerais'!$B$21+'Dados gerais'!$B$19)*86400*'Série de vazões medidas'!B231/1000000))</f>
        <v>#NUM!</v>
      </c>
      <c r="I229" s="5" t="e">
        <f t="shared" si="13"/>
        <v>#NUM!</v>
      </c>
      <c r="J229" s="5" t="e">
        <f>IF(A229="","",MAX(0,I229-'Dados gerais'!$B$14/1000000))</f>
        <v>#NUM!</v>
      </c>
      <c r="K229" s="5" t="e">
        <f t="shared" si="15"/>
        <v>#NUM!</v>
      </c>
    </row>
    <row r="230" spans="1:11" x14ac:dyDescent="0.25">
      <c r="A230" s="2" t="e">
        <f>'Série de vazões medidas'!A232</f>
        <v>#NUM!</v>
      </c>
      <c r="B230" s="1" t="e">
        <f>IF(A230="","",'Série de vazões medidas'!C232*'Dados gerais'!$B$11/'Dados gerais'!$B$10)</f>
        <v>#NUM!</v>
      </c>
      <c r="C230" s="4" t="e">
        <f t="shared" si="14"/>
        <v>#NUM!</v>
      </c>
      <c r="D230" s="4" t="e">
        <f>IF(A230="","",B230*86400*'Série de vazões medidas'!B232/1000000)</f>
        <v>#NUM!</v>
      </c>
      <c r="E230" t="e">
        <f>IF(A230="","",VLOOKUP(C230*1000000,'Dados gerais'!$C$28:$D$2916,2))</f>
        <v>#NUM!</v>
      </c>
      <c r="F230" s="5" t="e">
        <f>IF(A230="","",VLOOKUP(MONTH($A230),'Dados gerais'!$I$5:$J$16,2))</f>
        <v>#NUM!</v>
      </c>
      <c r="G230" s="5" t="e">
        <f t="shared" si="12"/>
        <v>#NUM!</v>
      </c>
      <c r="H230" s="1" t="e">
        <f>IF(A230="","",IF(C230&lt;'Dados gerais'!$B$15/1000000,0,('Dados gerais'!$B$21+'Dados gerais'!$B$19)*86400*'Série de vazões medidas'!B232/1000000))</f>
        <v>#NUM!</v>
      </c>
      <c r="I230" s="5" t="e">
        <f t="shared" si="13"/>
        <v>#NUM!</v>
      </c>
      <c r="J230" s="5" t="e">
        <f>IF(A230="","",MAX(0,I230-'Dados gerais'!$B$14/1000000))</f>
        <v>#NUM!</v>
      </c>
      <c r="K230" s="5" t="e">
        <f t="shared" si="15"/>
        <v>#NUM!</v>
      </c>
    </row>
    <row r="231" spans="1:11" x14ac:dyDescent="0.25">
      <c r="A231" s="2" t="e">
        <f>'Série de vazões medidas'!A233</f>
        <v>#NUM!</v>
      </c>
      <c r="B231" s="1" t="e">
        <f>IF(A231="","",'Série de vazões medidas'!C233*'Dados gerais'!$B$11/'Dados gerais'!$B$10)</f>
        <v>#NUM!</v>
      </c>
      <c r="C231" s="4" t="e">
        <f t="shared" si="14"/>
        <v>#NUM!</v>
      </c>
      <c r="D231" s="4" t="e">
        <f>IF(A231="","",B231*86400*'Série de vazões medidas'!B233/1000000)</f>
        <v>#NUM!</v>
      </c>
      <c r="E231" t="e">
        <f>IF(A231="","",VLOOKUP(C231*1000000,'Dados gerais'!$C$28:$D$2916,2))</f>
        <v>#NUM!</v>
      </c>
      <c r="F231" s="5" t="e">
        <f>IF(A231="","",VLOOKUP(MONTH($A231),'Dados gerais'!$I$5:$J$16,2))</f>
        <v>#NUM!</v>
      </c>
      <c r="G231" s="5" t="e">
        <f t="shared" si="12"/>
        <v>#NUM!</v>
      </c>
      <c r="H231" s="1" t="e">
        <f>IF(A231="","",IF(C231&lt;'Dados gerais'!$B$15/1000000,0,('Dados gerais'!$B$21+'Dados gerais'!$B$19)*86400*'Série de vazões medidas'!B233/1000000))</f>
        <v>#NUM!</v>
      </c>
      <c r="I231" s="5" t="e">
        <f t="shared" si="13"/>
        <v>#NUM!</v>
      </c>
      <c r="J231" s="5" t="e">
        <f>IF(A231="","",MAX(0,I231-'Dados gerais'!$B$14/1000000))</f>
        <v>#NUM!</v>
      </c>
      <c r="K231" s="5" t="e">
        <f t="shared" si="15"/>
        <v>#NUM!</v>
      </c>
    </row>
    <row r="232" spans="1:11" x14ac:dyDescent="0.25">
      <c r="A232" s="2" t="e">
        <f>'Série de vazões medidas'!A234</f>
        <v>#NUM!</v>
      </c>
      <c r="B232" s="1" t="e">
        <f>IF(A232="","",'Série de vazões medidas'!C234*'Dados gerais'!$B$11/'Dados gerais'!$B$10)</f>
        <v>#NUM!</v>
      </c>
      <c r="C232" s="4" t="e">
        <f t="shared" si="14"/>
        <v>#NUM!</v>
      </c>
      <c r="D232" s="4" t="e">
        <f>IF(A232="","",B232*86400*'Série de vazões medidas'!B234/1000000)</f>
        <v>#NUM!</v>
      </c>
      <c r="E232" t="e">
        <f>IF(A232="","",VLOOKUP(C232*1000000,'Dados gerais'!$C$28:$D$2916,2))</f>
        <v>#NUM!</v>
      </c>
      <c r="F232" s="5" t="e">
        <f>IF(A232="","",VLOOKUP(MONTH($A232),'Dados gerais'!$I$5:$J$16,2))</f>
        <v>#NUM!</v>
      </c>
      <c r="G232" s="5" t="e">
        <f t="shared" si="12"/>
        <v>#NUM!</v>
      </c>
      <c r="H232" s="1" t="e">
        <f>IF(A232="","",IF(C232&lt;'Dados gerais'!$B$15/1000000,0,('Dados gerais'!$B$21+'Dados gerais'!$B$19)*86400*'Série de vazões medidas'!B234/1000000))</f>
        <v>#NUM!</v>
      </c>
      <c r="I232" s="5" t="e">
        <f t="shared" si="13"/>
        <v>#NUM!</v>
      </c>
      <c r="J232" s="5" t="e">
        <f>IF(A232="","",MAX(0,I232-'Dados gerais'!$B$14/1000000))</f>
        <v>#NUM!</v>
      </c>
      <c r="K232" s="5" t="e">
        <f t="shared" si="15"/>
        <v>#NUM!</v>
      </c>
    </row>
    <row r="233" spans="1:11" x14ac:dyDescent="0.25">
      <c r="A233" s="2" t="e">
        <f>'Série de vazões medidas'!A235</f>
        <v>#NUM!</v>
      </c>
      <c r="B233" s="1" t="e">
        <f>IF(A233="","",'Série de vazões medidas'!C235*'Dados gerais'!$B$11/'Dados gerais'!$B$10)</f>
        <v>#NUM!</v>
      </c>
      <c r="C233" s="4" t="e">
        <f t="shared" si="14"/>
        <v>#NUM!</v>
      </c>
      <c r="D233" s="4" t="e">
        <f>IF(A233="","",B233*86400*'Série de vazões medidas'!B235/1000000)</f>
        <v>#NUM!</v>
      </c>
      <c r="E233" t="e">
        <f>IF(A233="","",VLOOKUP(C233*1000000,'Dados gerais'!$C$28:$D$2916,2))</f>
        <v>#NUM!</v>
      </c>
      <c r="F233" s="5" t="e">
        <f>IF(A233="","",VLOOKUP(MONTH($A233),'Dados gerais'!$I$5:$J$16,2))</f>
        <v>#NUM!</v>
      </c>
      <c r="G233" s="5" t="e">
        <f t="shared" si="12"/>
        <v>#NUM!</v>
      </c>
      <c r="H233" s="1" t="e">
        <f>IF(A233="","",IF(C233&lt;'Dados gerais'!$B$15/1000000,0,('Dados gerais'!$B$21+'Dados gerais'!$B$19)*86400*'Série de vazões medidas'!B235/1000000))</f>
        <v>#NUM!</v>
      </c>
      <c r="I233" s="5" t="e">
        <f t="shared" si="13"/>
        <v>#NUM!</v>
      </c>
      <c r="J233" s="5" t="e">
        <f>IF(A233="","",MAX(0,I233-'Dados gerais'!$B$14/1000000))</f>
        <v>#NUM!</v>
      </c>
      <c r="K233" s="5" t="e">
        <f t="shared" si="15"/>
        <v>#NUM!</v>
      </c>
    </row>
    <row r="234" spans="1:11" x14ac:dyDescent="0.25">
      <c r="A234" s="2" t="e">
        <f>'Série de vazões medidas'!A236</f>
        <v>#NUM!</v>
      </c>
      <c r="B234" s="1" t="e">
        <f>IF(A234="","",'Série de vazões medidas'!C236*'Dados gerais'!$B$11/'Dados gerais'!$B$10)</f>
        <v>#NUM!</v>
      </c>
      <c r="C234" s="4" t="e">
        <f t="shared" si="14"/>
        <v>#NUM!</v>
      </c>
      <c r="D234" s="4" t="e">
        <f>IF(A234="","",B234*86400*'Série de vazões medidas'!B236/1000000)</f>
        <v>#NUM!</v>
      </c>
      <c r="E234" t="e">
        <f>IF(A234="","",VLOOKUP(C234*1000000,'Dados gerais'!$C$28:$D$2916,2))</f>
        <v>#NUM!</v>
      </c>
      <c r="F234" s="5" t="e">
        <f>IF(A234="","",VLOOKUP(MONTH($A234),'Dados gerais'!$I$5:$J$16,2))</f>
        <v>#NUM!</v>
      </c>
      <c r="G234" s="5" t="e">
        <f t="shared" si="12"/>
        <v>#NUM!</v>
      </c>
      <c r="H234" s="1" t="e">
        <f>IF(A234="","",IF(C234&lt;'Dados gerais'!$B$15/1000000,0,('Dados gerais'!$B$21+'Dados gerais'!$B$19)*86400*'Série de vazões medidas'!B236/1000000))</f>
        <v>#NUM!</v>
      </c>
      <c r="I234" s="5" t="e">
        <f t="shared" si="13"/>
        <v>#NUM!</v>
      </c>
      <c r="J234" s="5" t="e">
        <f>IF(A234="","",MAX(0,I234-'Dados gerais'!$B$14/1000000))</f>
        <v>#NUM!</v>
      </c>
      <c r="K234" s="5" t="e">
        <f t="shared" si="15"/>
        <v>#NUM!</v>
      </c>
    </row>
    <row r="235" spans="1:11" x14ac:dyDescent="0.25">
      <c r="A235" s="2" t="e">
        <f>'Série de vazões medidas'!A237</f>
        <v>#NUM!</v>
      </c>
      <c r="B235" s="1" t="e">
        <f>IF(A235="","",'Série de vazões medidas'!C237*'Dados gerais'!$B$11/'Dados gerais'!$B$10)</f>
        <v>#NUM!</v>
      </c>
      <c r="C235" s="4" t="e">
        <f t="shared" si="14"/>
        <v>#NUM!</v>
      </c>
      <c r="D235" s="4" t="e">
        <f>IF(A235="","",B235*86400*'Série de vazões medidas'!B237/1000000)</f>
        <v>#NUM!</v>
      </c>
      <c r="E235" t="e">
        <f>IF(A235="","",VLOOKUP(C235*1000000,'Dados gerais'!$C$28:$D$2916,2))</f>
        <v>#NUM!</v>
      </c>
      <c r="F235" s="5" t="e">
        <f>IF(A235="","",VLOOKUP(MONTH($A235),'Dados gerais'!$I$5:$J$16,2))</f>
        <v>#NUM!</v>
      </c>
      <c r="G235" s="5" t="e">
        <f t="shared" si="12"/>
        <v>#NUM!</v>
      </c>
      <c r="H235" s="1" t="e">
        <f>IF(A235="","",IF(C235&lt;'Dados gerais'!$B$15/1000000,0,('Dados gerais'!$B$21+'Dados gerais'!$B$19)*86400*'Série de vazões medidas'!B237/1000000))</f>
        <v>#NUM!</v>
      </c>
      <c r="I235" s="5" t="e">
        <f t="shared" si="13"/>
        <v>#NUM!</v>
      </c>
      <c r="J235" s="5" t="e">
        <f>IF(A235="","",MAX(0,I235-'Dados gerais'!$B$14/1000000))</f>
        <v>#NUM!</v>
      </c>
      <c r="K235" s="5" t="e">
        <f t="shared" si="15"/>
        <v>#NUM!</v>
      </c>
    </row>
    <row r="236" spans="1:11" x14ac:dyDescent="0.25">
      <c r="A236" s="2" t="e">
        <f>'Série de vazões medidas'!A238</f>
        <v>#NUM!</v>
      </c>
      <c r="B236" s="1" t="e">
        <f>IF(A236="","",'Série de vazões medidas'!C238*'Dados gerais'!$B$11/'Dados gerais'!$B$10)</f>
        <v>#NUM!</v>
      </c>
      <c r="C236" s="4" t="e">
        <f t="shared" si="14"/>
        <v>#NUM!</v>
      </c>
      <c r="D236" s="4" t="e">
        <f>IF(A236="","",B236*86400*'Série de vazões medidas'!B238/1000000)</f>
        <v>#NUM!</v>
      </c>
      <c r="E236" t="e">
        <f>IF(A236="","",VLOOKUP(C236*1000000,'Dados gerais'!$C$28:$D$2916,2))</f>
        <v>#NUM!</v>
      </c>
      <c r="F236" s="5" t="e">
        <f>IF(A236="","",VLOOKUP(MONTH($A236),'Dados gerais'!$I$5:$J$16,2))</f>
        <v>#NUM!</v>
      </c>
      <c r="G236" s="5" t="e">
        <f t="shared" si="12"/>
        <v>#NUM!</v>
      </c>
      <c r="H236" s="1" t="e">
        <f>IF(A236="","",IF(C236&lt;'Dados gerais'!$B$15/1000000,0,('Dados gerais'!$B$21+'Dados gerais'!$B$19)*86400*'Série de vazões medidas'!B238/1000000))</f>
        <v>#NUM!</v>
      </c>
      <c r="I236" s="5" t="e">
        <f t="shared" si="13"/>
        <v>#NUM!</v>
      </c>
      <c r="J236" s="5" t="e">
        <f>IF(A236="","",MAX(0,I236-'Dados gerais'!$B$14/1000000))</f>
        <v>#NUM!</v>
      </c>
      <c r="K236" s="5" t="e">
        <f t="shared" si="15"/>
        <v>#NUM!</v>
      </c>
    </row>
    <row r="237" spans="1:11" x14ac:dyDescent="0.25">
      <c r="A237" s="2" t="e">
        <f>'Série de vazões medidas'!A239</f>
        <v>#NUM!</v>
      </c>
      <c r="B237" s="1" t="e">
        <f>IF(A237="","",'Série de vazões medidas'!C239*'Dados gerais'!$B$11/'Dados gerais'!$B$10)</f>
        <v>#NUM!</v>
      </c>
      <c r="C237" s="4" t="e">
        <f t="shared" si="14"/>
        <v>#NUM!</v>
      </c>
      <c r="D237" s="4" t="e">
        <f>IF(A237="","",B237*86400*'Série de vazões medidas'!B239/1000000)</f>
        <v>#NUM!</v>
      </c>
      <c r="E237" t="e">
        <f>IF(A237="","",VLOOKUP(C237*1000000,'Dados gerais'!$C$28:$D$2916,2))</f>
        <v>#NUM!</v>
      </c>
      <c r="F237" s="5" t="e">
        <f>IF(A237="","",VLOOKUP(MONTH($A237),'Dados gerais'!$I$5:$J$16,2))</f>
        <v>#NUM!</v>
      </c>
      <c r="G237" s="5" t="e">
        <f t="shared" si="12"/>
        <v>#NUM!</v>
      </c>
      <c r="H237" s="1" t="e">
        <f>IF(A237="","",IF(C237&lt;'Dados gerais'!$B$15/1000000,0,('Dados gerais'!$B$21+'Dados gerais'!$B$19)*86400*'Série de vazões medidas'!B239/1000000))</f>
        <v>#NUM!</v>
      </c>
      <c r="I237" s="5" t="e">
        <f t="shared" si="13"/>
        <v>#NUM!</v>
      </c>
      <c r="J237" s="5" t="e">
        <f>IF(A237="","",MAX(0,I237-'Dados gerais'!$B$14/1000000))</f>
        <v>#NUM!</v>
      </c>
      <c r="K237" s="5" t="e">
        <f t="shared" si="15"/>
        <v>#NUM!</v>
      </c>
    </row>
    <row r="238" spans="1:11" x14ac:dyDescent="0.25">
      <c r="A238" s="2" t="e">
        <f>'Série de vazões medidas'!A240</f>
        <v>#NUM!</v>
      </c>
      <c r="B238" s="1" t="e">
        <f>IF(A238="","",'Série de vazões medidas'!C240*'Dados gerais'!$B$11/'Dados gerais'!$B$10)</f>
        <v>#NUM!</v>
      </c>
      <c r="C238" s="4" t="e">
        <f t="shared" si="14"/>
        <v>#NUM!</v>
      </c>
      <c r="D238" s="4" t="e">
        <f>IF(A238="","",B238*86400*'Série de vazões medidas'!B240/1000000)</f>
        <v>#NUM!</v>
      </c>
      <c r="E238" t="e">
        <f>IF(A238="","",VLOOKUP(C238*1000000,'Dados gerais'!$C$28:$D$2916,2))</f>
        <v>#NUM!</v>
      </c>
      <c r="F238" s="5" t="e">
        <f>IF(A238="","",VLOOKUP(MONTH($A238),'Dados gerais'!$I$5:$J$16,2))</f>
        <v>#NUM!</v>
      </c>
      <c r="G238" s="5" t="e">
        <f t="shared" si="12"/>
        <v>#NUM!</v>
      </c>
      <c r="H238" s="1" t="e">
        <f>IF(A238="","",IF(C238&lt;'Dados gerais'!$B$15/1000000,0,('Dados gerais'!$B$21+'Dados gerais'!$B$19)*86400*'Série de vazões medidas'!B240/1000000))</f>
        <v>#NUM!</v>
      </c>
      <c r="I238" s="5" t="e">
        <f t="shared" si="13"/>
        <v>#NUM!</v>
      </c>
      <c r="J238" s="5" t="e">
        <f>IF(A238="","",MAX(0,I238-'Dados gerais'!$B$14/1000000))</f>
        <v>#NUM!</v>
      </c>
      <c r="K238" s="5" t="e">
        <f t="shared" si="15"/>
        <v>#NUM!</v>
      </c>
    </row>
    <row r="239" spans="1:11" x14ac:dyDescent="0.25">
      <c r="A239" s="2" t="e">
        <f>'Série de vazões medidas'!A241</f>
        <v>#NUM!</v>
      </c>
      <c r="B239" s="1" t="e">
        <f>IF(A239="","",'Série de vazões medidas'!C241*'Dados gerais'!$B$11/'Dados gerais'!$B$10)</f>
        <v>#NUM!</v>
      </c>
      <c r="C239" s="4" t="e">
        <f t="shared" si="14"/>
        <v>#NUM!</v>
      </c>
      <c r="D239" s="4" t="e">
        <f>IF(A239="","",B239*86400*'Série de vazões medidas'!B241/1000000)</f>
        <v>#NUM!</v>
      </c>
      <c r="E239" t="e">
        <f>IF(A239="","",VLOOKUP(C239*1000000,'Dados gerais'!$C$28:$D$2916,2))</f>
        <v>#NUM!</v>
      </c>
      <c r="F239" s="5" t="e">
        <f>IF(A239="","",VLOOKUP(MONTH($A239),'Dados gerais'!$I$5:$J$16,2))</f>
        <v>#NUM!</v>
      </c>
      <c r="G239" s="5" t="e">
        <f t="shared" si="12"/>
        <v>#NUM!</v>
      </c>
      <c r="H239" s="1" t="e">
        <f>IF(A239="","",IF(C239&lt;'Dados gerais'!$B$15/1000000,0,('Dados gerais'!$B$21+'Dados gerais'!$B$19)*86400*'Série de vazões medidas'!B241/1000000))</f>
        <v>#NUM!</v>
      </c>
      <c r="I239" s="5" t="e">
        <f t="shared" si="13"/>
        <v>#NUM!</v>
      </c>
      <c r="J239" s="5" t="e">
        <f>IF(A239="","",MAX(0,I239-'Dados gerais'!$B$14/1000000))</f>
        <v>#NUM!</v>
      </c>
      <c r="K239" s="5" t="e">
        <f t="shared" si="15"/>
        <v>#NUM!</v>
      </c>
    </row>
    <row r="240" spans="1:11" x14ac:dyDescent="0.25">
      <c r="A240" s="2" t="e">
        <f>'Série de vazões medidas'!A242</f>
        <v>#NUM!</v>
      </c>
      <c r="B240" s="1" t="e">
        <f>IF(A240="","",'Série de vazões medidas'!C242*'Dados gerais'!$B$11/'Dados gerais'!$B$10)</f>
        <v>#NUM!</v>
      </c>
      <c r="C240" s="4" t="e">
        <f t="shared" si="14"/>
        <v>#NUM!</v>
      </c>
      <c r="D240" s="4" t="e">
        <f>IF(A240="","",B240*86400*'Série de vazões medidas'!B242/1000000)</f>
        <v>#NUM!</v>
      </c>
      <c r="E240" t="e">
        <f>IF(A240="","",VLOOKUP(C240*1000000,'Dados gerais'!$C$28:$D$2916,2))</f>
        <v>#NUM!</v>
      </c>
      <c r="F240" s="5" t="e">
        <f>IF(A240="","",VLOOKUP(MONTH($A240),'Dados gerais'!$I$5:$J$16,2))</f>
        <v>#NUM!</v>
      </c>
      <c r="G240" s="5" t="e">
        <f t="shared" si="12"/>
        <v>#NUM!</v>
      </c>
      <c r="H240" s="1" t="e">
        <f>IF(A240="","",IF(C240&lt;'Dados gerais'!$B$15/1000000,0,('Dados gerais'!$B$21+'Dados gerais'!$B$19)*86400*'Série de vazões medidas'!B242/1000000))</f>
        <v>#NUM!</v>
      </c>
      <c r="I240" s="5" t="e">
        <f t="shared" si="13"/>
        <v>#NUM!</v>
      </c>
      <c r="J240" s="5" t="e">
        <f>IF(A240="","",MAX(0,I240-'Dados gerais'!$B$14/1000000))</f>
        <v>#NUM!</v>
      </c>
      <c r="K240" s="5" t="e">
        <f t="shared" si="15"/>
        <v>#NUM!</v>
      </c>
    </row>
    <row r="241" spans="1:11" x14ac:dyDescent="0.25">
      <c r="A241" s="2" t="e">
        <f>'Série de vazões medidas'!A243</f>
        <v>#NUM!</v>
      </c>
      <c r="B241" s="1" t="e">
        <f>IF(A241="","",'Série de vazões medidas'!C243*'Dados gerais'!$B$11/'Dados gerais'!$B$10)</f>
        <v>#NUM!</v>
      </c>
      <c r="C241" s="4" t="e">
        <f t="shared" si="14"/>
        <v>#NUM!</v>
      </c>
      <c r="D241" s="4" t="e">
        <f>IF(A241="","",B241*86400*'Série de vazões medidas'!B243/1000000)</f>
        <v>#NUM!</v>
      </c>
      <c r="E241" t="e">
        <f>IF(A241="","",VLOOKUP(C241*1000000,'Dados gerais'!$C$28:$D$2916,2))</f>
        <v>#NUM!</v>
      </c>
      <c r="F241" s="5" t="e">
        <f>IF(A241="","",VLOOKUP(MONTH($A241),'Dados gerais'!$I$5:$J$16,2))</f>
        <v>#NUM!</v>
      </c>
      <c r="G241" s="5" t="e">
        <f t="shared" si="12"/>
        <v>#NUM!</v>
      </c>
      <c r="H241" s="1" t="e">
        <f>IF(A241="","",IF(C241&lt;'Dados gerais'!$B$15/1000000,0,('Dados gerais'!$B$21+'Dados gerais'!$B$19)*86400*'Série de vazões medidas'!B243/1000000))</f>
        <v>#NUM!</v>
      </c>
      <c r="I241" s="5" t="e">
        <f t="shared" si="13"/>
        <v>#NUM!</v>
      </c>
      <c r="J241" s="5" t="e">
        <f>IF(A241="","",MAX(0,I241-'Dados gerais'!$B$14/1000000))</f>
        <v>#NUM!</v>
      </c>
      <c r="K241" s="5" t="e">
        <f t="shared" si="15"/>
        <v>#NUM!</v>
      </c>
    </row>
    <row r="242" spans="1:11" x14ac:dyDescent="0.25">
      <c r="A242" s="2" t="e">
        <f>'Série de vazões medidas'!A244</f>
        <v>#NUM!</v>
      </c>
      <c r="B242" s="1" t="e">
        <f>IF(A242="","",'Série de vazões medidas'!C244*'Dados gerais'!$B$11/'Dados gerais'!$B$10)</f>
        <v>#NUM!</v>
      </c>
      <c r="C242" s="4" t="e">
        <f t="shared" si="14"/>
        <v>#NUM!</v>
      </c>
      <c r="D242" s="4" t="e">
        <f>IF(A242="","",B242*86400*'Série de vazões medidas'!B244/1000000)</f>
        <v>#NUM!</v>
      </c>
      <c r="E242" t="e">
        <f>IF(A242="","",VLOOKUP(C242*1000000,'Dados gerais'!$C$28:$D$2916,2))</f>
        <v>#NUM!</v>
      </c>
      <c r="F242" s="5" t="e">
        <f>IF(A242="","",VLOOKUP(MONTH($A242),'Dados gerais'!$I$5:$J$16,2))</f>
        <v>#NUM!</v>
      </c>
      <c r="G242" s="5" t="e">
        <f t="shared" si="12"/>
        <v>#NUM!</v>
      </c>
      <c r="H242" s="1" t="e">
        <f>IF(A242="","",IF(C242&lt;'Dados gerais'!$B$15/1000000,0,('Dados gerais'!$B$21+'Dados gerais'!$B$19)*86400*'Série de vazões medidas'!B244/1000000))</f>
        <v>#NUM!</v>
      </c>
      <c r="I242" s="5" t="e">
        <f t="shared" si="13"/>
        <v>#NUM!</v>
      </c>
      <c r="J242" s="5" t="e">
        <f>IF(A242="","",MAX(0,I242-'Dados gerais'!$B$14/1000000))</f>
        <v>#NUM!</v>
      </c>
      <c r="K242" s="5" t="e">
        <f t="shared" si="15"/>
        <v>#NUM!</v>
      </c>
    </row>
    <row r="243" spans="1:11" x14ac:dyDescent="0.25">
      <c r="A243" s="2" t="e">
        <f>'Série de vazões medidas'!A245</f>
        <v>#NUM!</v>
      </c>
      <c r="B243" s="1" t="e">
        <f>IF(A243="","",'Série de vazões medidas'!C245*'Dados gerais'!$B$11/'Dados gerais'!$B$10)</f>
        <v>#NUM!</v>
      </c>
      <c r="C243" s="4" t="e">
        <f t="shared" si="14"/>
        <v>#NUM!</v>
      </c>
      <c r="D243" s="4" t="e">
        <f>IF(A243="","",B243*86400*'Série de vazões medidas'!B245/1000000)</f>
        <v>#NUM!</v>
      </c>
      <c r="E243" t="e">
        <f>IF(A243="","",VLOOKUP(C243*1000000,'Dados gerais'!$C$28:$D$2916,2))</f>
        <v>#NUM!</v>
      </c>
      <c r="F243" s="5" t="e">
        <f>IF(A243="","",VLOOKUP(MONTH($A243),'Dados gerais'!$I$5:$J$16,2))</f>
        <v>#NUM!</v>
      </c>
      <c r="G243" s="5" t="e">
        <f t="shared" si="12"/>
        <v>#NUM!</v>
      </c>
      <c r="H243" s="1" t="e">
        <f>IF(A243="","",IF(C243&lt;'Dados gerais'!$B$15/1000000,0,('Dados gerais'!$B$21+'Dados gerais'!$B$19)*86400*'Série de vazões medidas'!B245/1000000))</f>
        <v>#NUM!</v>
      </c>
      <c r="I243" s="5" t="e">
        <f t="shared" si="13"/>
        <v>#NUM!</v>
      </c>
      <c r="J243" s="5" t="e">
        <f>IF(A243="","",MAX(0,I243-'Dados gerais'!$B$14/1000000))</f>
        <v>#NUM!</v>
      </c>
      <c r="K243" s="5" t="e">
        <f t="shared" si="15"/>
        <v>#NUM!</v>
      </c>
    </row>
    <row r="244" spans="1:11" x14ac:dyDescent="0.25">
      <c r="A244" s="2" t="e">
        <f>'Série de vazões medidas'!A246</f>
        <v>#NUM!</v>
      </c>
      <c r="B244" s="1" t="e">
        <f>IF(A244="","",'Série de vazões medidas'!C246*'Dados gerais'!$B$11/'Dados gerais'!$B$10)</f>
        <v>#NUM!</v>
      </c>
      <c r="C244" s="4" t="e">
        <f t="shared" si="14"/>
        <v>#NUM!</v>
      </c>
      <c r="D244" s="4" t="e">
        <f>IF(A244="","",B244*86400*'Série de vazões medidas'!B246/1000000)</f>
        <v>#NUM!</v>
      </c>
      <c r="E244" t="e">
        <f>IF(A244="","",VLOOKUP(C244*1000000,'Dados gerais'!$C$28:$D$2916,2))</f>
        <v>#NUM!</v>
      </c>
      <c r="F244" s="5" t="e">
        <f>IF(A244="","",VLOOKUP(MONTH($A244),'Dados gerais'!$I$5:$J$16,2))</f>
        <v>#NUM!</v>
      </c>
      <c r="G244" s="5" t="e">
        <f t="shared" si="12"/>
        <v>#NUM!</v>
      </c>
      <c r="H244" s="1" t="e">
        <f>IF(A244="","",IF(C244&lt;'Dados gerais'!$B$15/1000000,0,('Dados gerais'!$B$21+'Dados gerais'!$B$19)*86400*'Série de vazões medidas'!B246/1000000))</f>
        <v>#NUM!</v>
      </c>
      <c r="I244" s="5" t="e">
        <f t="shared" si="13"/>
        <v>#NUM!</v>
      </c>
      <c r="J244" s="5" t="e">
        <f>IF(A244="","",MAX(0,I244-'Dados gerais'!$B$14/1000000))</f>
        <v>#NUM!</v>
      </c>
      <c r="K244" s="5" t="e">
        <f t="shared" si="15"/>
        <v>#NUM!</v>
      </c>
    </row>
    <row r="245" spans="1:11" x14ac:dyDescent="0.25">
      <c r="A245" s="2" t="e">
        <f>'Série de vazões medidas'!A247</f>
        <v>#NUM!</v>
      </c>
      <c r="B245" s="1" t="e">
        <f>IF(A245="","",'Série de vazões medidas'!C247*'Dados gerais'!$B$11/'Dados gerais'!$B$10)</f>
        <v>#NUM!</v>
      </c>
      <c r="C245" s="4" t="e">
        <f t="shared" si="14"/>
        <v>#NUM!</v>
      </c>
      <c r="D245" s="4" t="e">
        <f>IF(A245="","",B245*86400*'Série de vazões medidas'!B247/1000000)</f>
        <v>#NUM!</v>
      </c>
      <c r="E245" t="e">
        <f>IF(A245="","",VLOOKUP(C245*1000000,'Dados gerais'!$C$28:$D$2916,2))</f>
        <v>#NUM!</v>
      </c>
      <c r="F245" s="5" t="e">
        <f>IF(A245="","",VLOOKUP(MONTH($A245),'Dados gerais'!$I$5:$J$16,2))</f>
        <v>#NUM!</v>
      </c>
      <c r="G245" s="5" t="e">
        <f t="shared" si="12"/>
        <v>#NUM!</v>
      </c>
      <c r="H245" s="1" t="e">
        <f>IF(A245="","",IF(C245&lt;'Dados gerais'!$B$15/1000000,0,('Dados gerais'!$B$21+'Dados gerais'!$B$19)*86400*'Série de vazões medidas'!B247/1000000))</f>
        <v>#NUM!</v>
      </c>
      <c r="I245" s="5" t="e">
        <f t="shared" si="13"/>
        <v>#NUM!</v>
      </c>
      <c r="J245" s="5" t="e">
        <f>IF(A245="","",MAX(0,I245-'Dados gerais'!$B$14/1000000))</f>
        <v>#NUM!</v>
      </c>
      <c r="K245" s="5" t="e">
        <f t="shared" si="15"/>
        <v>#NUM!</v>
      </c>
    </row>
    <row r="246" spans="1:11" x14ac:dyDescent="0.25">
      <c r="A246" s="2" t="e">
        <f>'Série de vazões medidas'!A248</f>
        <v>#NUM!</v>
      </c>
      <c r="B246" s="1" t="e">
        <f>IF(A246="","",'Série de vazões medidas'!C248*'Dados gerais'!$B$11/'Dados gerais'!$B$10)</f>
        <v>#NUM!</v>
      </c>
      <c r="C246" s="4" t="e">
        <f t="shared" si="14"/>
        <v>#NUM!</v>
      </c>
      <c r="D246" s="4" t="e">
        <f>IF(A246="","",B246*86400*'Série de vazões medidas'!B248/1000000)</f>
        <v>#NUM!</v>
      </c>
      <c r="E246" t="e">
        <f>IF(A246="","",VLOOKUP(C246*1000000,'Dados gerais'!$C$28:$D$2916,2))</f>
        <v>#NUM!</v>
      </c>
      <c r="F246" s="5" t="e">
        <f>IF(A246="","",VLOOKUP(MONTH($A246),'Dados gerais'!$I$5:$J$16,2))</f>
        <v>#NUM!</v>
      </c>
      <c r="G246" s="5" t="e">
        <f t="shared" si="12"/>
        <v>#NUM!</v>
      </c>
      <c r="H246" s="1" t="e">
        <f>IF(A246="","",IF(C246&lt;'Dados gerais'!$B$15/1000000,0,('Dados gerais'!$B$21+'Dados gerais'!$B$19)*86400*'Série de vazões medidas'!B248/1000000))</f>
        <v>#NUM!</v>
      </c>
      <c r="I246" s="5" t="e">
        <f t="shared" si="13"/>
        <v>#NUM!</v>
      </c>
      <c r="J246" s="5" t="e">
        <f>IF(A246="","",MAX(0,I246-'Dados gerais'!$B$14/1000000))</f>
        <v>#NUM!</v>
      </c>
      <c r="K246" s="5" t="e">
        <f t="shared" si="15"/>
        <v>#NUM!</v>
      </c>
    </row>
    <row r="247" spans="1:11" x14ac:dyDescent="0.25">
      <c r="A247" s="2" t="e">
        <f>'Série de vazões medidas'!A249</f>
        <v>#NUM!</v>
      </c>
      <c r="B247" s="1" t="e">
        <f>IF(A247="","",'Série de vazões medidas'!C249*'Dados gerais'!$B$11/'Dados gerais'!$B$10)</f>
        <v>#NUM!</v>
      </c>
      <c r="C247" s="4" t="e">
        <f t="shared" si="14"/>
        <v>#NUM!</v>
      </c>
      <c r="D247" s="4" t="e">
        <f>IF(A247="","",B247*86400*'Série de vazões medidas'!B249/1000000)</f>
        <v>#NUM!</v>
      </c>
      <c r="E247" t="e">
        <f>IF(A247="","",VLOOKUP(C247*1000000,'Dados gerais'!$C$28:$D$2916,2))</f>
        <v>#NUM!</v>
      </c>
      <c r="F247" s="5" t="e">
        <f>IF(A247="","",VLOOKUP(MONTH($A247),'Dados gerais'!$I$5:$J$16,2))</f>
        <v>#NUM!</v>
      </c>
      <c r="G247" s="5" t="e">
        <f t="shared" si="12"/>
        <v>#NUM!</v>
      </c>
      <c r="H247" s="1" t="e">
        <f>IF(A247="","",IF(C247&lt;'Dados gerais'!$B$15/1000000,0,('Dados gerais'!$B$21+'Dados gerais'!$B$19)*86400*'Série de vazões medidas'!B249/1000000))</f>
        <v>#NUM!</v>
      </c>
      <c r="I247" s="5" t="e">
        <f t="shared" si="13"/>
        <v>#NUM!</v>
      </c>
      <c r="J247" s="5" t="e">
        <f>IF(A247="","",MAX(0,I247-'Dados gerais'!$B$14/1000000))</f>
        <v>#NUM!</v>
      </c>
      <c r="K247" s="5" t="e">
        <f t="shared" si="15"/>
        <v>#NUM!</v>
      </c>
    </row>
    <row r="248" spans="1:11" x14ac:dyDescent="0.25">
      <c r="A248" s="2" t="e">
        <f>'Série de vazões medidas'!A250</f>
        <v>#NUM!</v>
      </c>
      <c r="B248" s="1" t="e">
        <f>IF(A248="","",'Série de vazões medidas'!C250*'Dados gerais'!$B$11/'Dados gerais'!$B$10)</f>
        <v>#NUM!</v>
      </c>
      <c r="C248" s="4" t="e">
        <f t="shared" si="14"/>
        <v>#NUM!</v>
      </c>
      <c r="D248" s="4" t="e">
        <f>IF(A248="","",B248*86400*'Série de vazões medidas'!B250/1000000)</f>
        <v>#NUM!</v>
      </c>
      <c r="E248" t="e">
        <f>IF(A248="","",VLOOKUP(C248*1000000,'Dados gerais'!$C$28:$D$2916,2))</f>
        <v>#NUM!</v>
      </c>
      <c r="F248" s="5" t="e">
        <f>IF(A248="","",VLOOKUP(MONTH($A248),'Dados gerais'!$I$5:$J$16,2))</f>
        <v>#NUM!</v>
      </c>
      <c r="G248" s="5" t="e">
        <f t="shared" si="12"/>
        <v>#NUM!</v>
      </c>
      <c r="H248" s="1" t="e">
        <f>IF(A248="","",IF(C248&lt;'Dados gerais'!$B$15/1000000,0,('Dados gerais'!$B$21+'Dados gerais'!$B$19)*86400*'Série de vazões medidas'!B250/1000000))</f>
        <v>#NUM!</v>
      </c>
      <c r="I248" s="5" t="e">
        <f t="shared" si="13"/>
        <v>#NUM!</v>
      </c>
      <c r="J248" s="5" t="e">
        <f>IF(A248="","",MAX(0,I248-'Dados gerais'!$B$14/1000000))</f>
        <v>#NUM!</v>
      </c>
      <c r="K248" s="5" t="e">
        <f t="shared" si="15"/>
        <v>#NUM!</v>
      </c>
    </row>
    <row r="249" spans="1:11" x14ac:dyDescent="0.25">
      <c r="A249" s="2" t="e">
        <f>'Série de vazões medidas'!A251</f>
        <v>#NUM!</v>
      </c>
      <c r="B249" s="1" t="e">
        <f>IF(A249="","",'Série de vazões medidas'!C251*'Dados gerais'!$B$11/'Dados gerais'!$B$10)</f>
        <v>#NUM!</v>
      </c>
      <c r="C249" s="4" t="e">
        <f t="shared" si="14"/>
        <v>#NUM!</v>
      </c>
      <c r="D249" s="4" t="e">
        <f>IF(A249="","",B249*86400*'Série de vazões medidas'!B251/1000000)</f>
        <v>#NUM!</v>
      </c>
      <c r="E249" t="e">
        <f>IF(A249="","",VLOOKUP(C249*1000000,'Dados gerais'!$C$28:$D$2916,2))</f>
        <v>#NUM!</v>
      </c>
      <c r="F249" s="5" t="e">
        <f>IF(A249="","",VLOOKUP(MONTH($A249),'Dados gerais'!$I$5:$J$16,2))</f>
        <v>#NUM!</v>
      </c>
      <c r="G249" s="5" t="e">
        <f t="shared" si="12"/>
        <v>#NUM!</v>
      </c>
      <c r="H249" s="1" t="e">
        <f>IF(A249="","",IF(C249&lt;'Dados gerais'!$B$15/1000000,0,('Dados gerais'!$B$21+'Dados gerais'!$B$19)*86400*'Série de vazões medidas'!B251/1000000))</f>
        <v>#NUM!</v>
      </c>
      <c r="I249" s="5" t="e">
        <f t="shared" si="13"/>
        <v>#NUM!</v>
      </c>
      <c r="J249" s="5" t="e">
        <f>IF(A249="","",MAX(0,I249-'Dados gerais'!$B$14/1000000))</f>
        <v>#NUM!</v>
      </c>
      <c r="K249" s="5" t="e">
        <f t="shared" si="15"/>
        <v>#NUM!</v>
      </c>
    </row>
    <row r="250" spans="1:11" x14ac:dyDescent="0.25">
      <c r="A250" s="2" t="e">
        <f>'Série de vazões medidas'!A252</f>
        <v>#NUM!</v>
      </c>
      <c r="B250" s="1" t="e">
        <f>IF(A250="","",'Série de vazões medidas'!C252*'Dados gerais'!$B$11/'Dados gerais'!$B$10)</f>
        <v>#NUM!</v>
      </c>
      <c r="C250" s="4" t="e">
        <f t="shared" si="14"/>
        <v>#NUM!</v>
      </c>
      <c r="D250" s="4" t="e">
        <f>IF(A250="","",B250*86400*'Série de vazões medidas'!B252/1000000)</f>
        <v>#NUM!</v>
      </c>
      <c r="E250" t="e">
        <f>IF(A250="","",VLOOKUP(C250*1000000,'Dados gerais'!$C$28:$D$2916,2))</f>
        <v>#NUM!</v>
      </c>
      <c r="F250" s="5" t="e">
        <f>IF(A250="","",VLOOKUP(MONTH($A250),'Dados gerais'!$I$5:$J$16,2))</f>
        <v>#NUM!</v>
      </c>
      <c r="G250" s="5" t="e">
        <f t="shared" si="12"/>
        <v>#NUM!</v>
      </c>
      <c r="H250" s="1" t="e">
        <f>IF(A250="","",IF(C250&lt;'Dados gerais'!$B$15/1000000,0,('Dados gerais'!$B$21+'Dados gerais'!$B$19)*86400*'Série de vazões medidas'!B252/1000000))</f>
        <v>#NUM!</v>
      </c>
      <c r="I250" s="5" t="e">
        <f t="shared" si="13"/>
        <v>#NUM!</v>
      </c>
      <c r="J250" s="5" t="e">
        <f>IF(A250="","",MAX(0,I250-'Dados gerais'!$B$14/1000000))</f>
        <v>#NUM!</v>
      </c>
      <c r="K250" s="5" t="e">
        <f t="shared" si="15"/>
        <v>#NUM!</v>
      </c>
    </row>
    <row r="251" spans="1:11" x14ac:dyDescent="0.25">
      <c r="A251" s="2" t="e">
        <f>'Série de vazões medidas'!A253</f>
        <v>#NUM!</v>
      </c>
      <c r="B251" s="1" t="e">
        <f>IF(A251="","",'Série de vazões medidas'!C253*'Dados gerais'!$B$11/'Dados gerais'!$B$10)</f>
        <v>#NUM!</v>
      </c>
      <c r="C251" s="4" t="e">
        <f t="shared" si="14"/>
        <v>#NUM!</v>
      </c>
      <c r="D251" s="4" t="e">
        <f>IF(A251="","",B251*86400*'Série de vazões medidas'!B253/1000000)</f>
        <v>#NUM!</v>
      </c>
      <c r="E251" t="e">
        <f>IF(A251="","",VLOOKUP(C251*1000000,'Dados gerais'!$C$28:$D$2916,2))</f>
        <v>#NUM!</v>
      </c>
      <c r="F251" s="5" t="e">
        <f>IF(A251="","",VLOOKUP(MONTH($A251),'Dados gerais'!$I$5:$J$16,2))</f>
        <v>#NUM!</v>
      </c>
      <c r="G251" s="5" t="e">
        <f t="shared" si="12"/>
        <v>#NUM!</v>
      </c>
      <c r="H251" s="1" t="e">
        <f>IF(A251="","",IF(C251&lt;'Dados gerais'!$B$15/1000000,0,('Dados gerais'!$B$21+'Dados gerais'!$B$19)*86400*'Série de vazões medidas'!B253/1000000))</f>
        <v>#NUM!</v>
      </c>
      <c r="I251" s="5" t="e">
        <f t="shared" si="13"/>
        <v>#NUM!</v>
      </c>
      <c r="J251" s="5" t="e">
        <f>IF(A251="","",MAX(0,I251-'Dados gerais'!$B$14/1000000))</f>
        <v>#NUM!</v>
      </c>
      <c r="K251" s="5" t="e">
        <f t="shared" si="15"/>
        <v>#NUM!</v>
      </c>
    </row>
    <row r="252" spans="1:11" x14ac:dyDescent="0.25">
      <c r="A252" s="2" t="e">
        <f>'Série de vazões medidas'!A254</f>
        <v>#NUM!</v>
      </c>
      <c r="B252" s="1" t="e">
        <f>IF(A252="","",'Série de vazões medidas'!C254*'Dados gerais'!$B$11/'Dados gerais'!$B$10)</f>
        <v>#NUM!</v>
      </c>
      <c r="C252" s="4" t="e">
        <f t="shared" si="14"/>
        <v>#NUM!</v>
      </c>
      <c r="D252" s="4" t="e">
        <f>IF(A252="","",B252*86400*'Série de vazões medidas'!B254/1000000)</f>
        <v>#NUM!</v>
      </c>
      <c r="E252" t="e">
        <f>IF(A252="","",VLOOKUP(C252*1000000,'Dados gerais'!$C$28:$D$2916,2))</f>
        <v>#NUM!</v>
      </c>
      <c r="F252" s="5" t="e">
        <f>IF(A252="","",VLOOKUP(MONTH($A252),'Dados gerais'!$I$5:$J$16,2))</f>
        <v>#NUM!</v>
      </c>
      <c r="G252" s="5" t="e">
        <f t="shared" si="12"/>
        <v>#NUM!</v>
      </c>
      <c r="H252" s="1" t="e">
        <f>IF(A252="","",IF(C252&lt;'Dados gerais'!$B$15/1000000,0,('Dados gerais'!$B$21+'Dados gerais'!$B$19)*86400*'Série de vazões medidas'!B254/1000000))</f>
        <v>#NUM!</v>
      </c>
      <c r="I252" s="5" t="e">
        <f t="shared" si="13"/>
        <v>#NUM!</v>
      </c>
      <c r="J252" s="5" t="e">
        <f>IF(A252="","",MAX(0,I252-'Dados gerais'!$B$14/1000000))</f>
        <v>#NUM!</v>
      </c>
      <c r="K252" s="5" t="e">
        <f t="shared" si="15"/>
        <v>#NUM!</v>
      </c>
    </row>
    <row r="253" spans="1:11" x14ac:dyDescent="0.25">
      <c r="A253" s="2" t="e">
        <f>'Série de vazões medidas'!A255</f>
        <v>#NUM!</v>
      </c>
      <c r="B253" s="1" t="e">
        <f>IF(A253="","",'Série de vazões medidas'!C255*'Dados gerais'!$B$11/'Dados gerais'!$B$10)</f>
        <v>#NUM!</v>
      </c>
      <c r="C253" s="4" t="e">
        <f t="shared" si="14"/>
        <v>#NUM!</v>
      </c>
      <c r="D253" s="4" t="e">
        <f>IF(A253="","",B253*86400*'Série de vazões medidas'!B255/1000000)</f>
        <v>#NUM!</v>
      </c>
      <c r="E253" t="e">
        <f>IF(A253="","",VLOOKUP(C253*1000000,'Dados gerais'!$C$28:$D$2916,2))</f>
        <v>#NUM!</v>
      </c>
      <c r="F253" s="5" t="e">
        <f>IF(A253="","",VLOOKUP(MONTH($A253),'Dados gerais'!$I$5:$J$16,2))</f>
        <v>#NUM!</v>
      </c>
      <c r="G253" s="5" t="e">
        <f t="shared" si="12"/>
        <v>#NUM!</v>
      </c>
      <c r="H253" s="1" t="e">
        <f>IF(A253="","",IF(C253&lt;'Dados gerais'!$B$15/1000000,0,('Dados gerais'!$B$21+'Dados gerais'!$B$19)*86400*'Série de vazões medidas'!B255/1000000))</f>
        <v>#NUM!</v>
      </c>
      <c r="I253" s="5" t="e">
        <f t="shared" si="13"/>
        <v>#NUM!</v>
      </c>
      <c r="J253" s="5" t="e">
        <f>IF(A253="","",MAX(0,I253-'Dados gerais'!$B$14/1000000))</f>
        <v>#NUM!</v>
      </c>
      <c r="K253" s="5" t="e">
        <f t="shared" si="15"/>
        <v>#NUM!</v>
      </c>
    </row>
    <row r="254" spans="1:11" x14ac:dyDescent="0.25">
      <c r="A254" s="2" t="e">
        <f>'Série de vazões medidas'!A256</f>
        <v>#NUM!</v>
      </c>
      <c r="B254" s="1" t="e">
        <f>IF(A254="","",'Série de vazões medidas'!C256*'Dados gerais'!$B$11/'Dados gerais'!$B$10)</f>
        <v>#NUM!</v>
      </c>
      <c r="C254" s="4" t="e">
        <f t="shared" si="14"/>
        <v>#NUM!</v>
      </c>
      <c r="D254" s="4" t="e">
        <f>IF(A254="","",B254*86400*'Série de vazões medidas'!B256/1000000)</f>
        <v>#NUM!</v>
      </c>
      <c r="E254" t="e">
        <f>IF(A254="","",VLOOKUP(C254*1000000,'Dados gerais'!$C$28:$D$2916,2))</f>
        <v>#NUM!</v>
      </c>
      <c r="F254" s="5" t="e">
        <f>IF(A254="","",VLOOKUP(MONTH($A254),'Dados gerais'!$I$5:$J$16,2))</f>
        <v>#NUM!</v>
      </c>
      <c r="G254" s="5" t="e">
        <f t="shared" si="12"/>
        <v>#NUM!</v>
      </c>
      <c r="H254" s="1" t="e">
        <f>IF(A254="","",IF(C254&lt;'Dados gerais'!$B$15/1000000,0,('Dados gerais'!$B$21+'Dados gerais'!$B$19)*86400*'Série de vazões medidas'!B256/1000000))</f>
        <v>#NUM!</v>
      </c>
      <c r="I254" s="5" t="e">
        <f t="shared" si="13"/>
        <v>#NUM!</v>
      </c>
      <c r="J254" s="5" t="e">
        <f>IF(A254="","",MAX(0,I254-'Dados gerais'!$B$14/1000000))</f>
        <v>#NUM!</v>
      </c>
      <c r="K254" s="5" t="e">
        <f t="shared" si="15"/>
        <v>#NUM!</v>
      </c>
    </row>
    <row r="255" spans="1:11" x14ac:dyDescent="0.25">
      <c r="A255" s="2" t="e">
        <f>'Série de vazões medidas'!A257</f>
        <v>#NUM!</v>
      </c>
      <c r="B255" s="1" t="e">
        <f>IF(A255="","",'Série de vazões medidas'!C257*'Dados gerais'!$B$11/'Dados gerais'!$B$10)</f>
        <v>#NUM!</v>
      </c>
      <c r="C255" s="4" t="e">
        <f t="shared" si="14"/>
        <v>#NUM!</v>
      </c>
      <c r="D255" s="4" t="e">
        <f>IF(A255="","",B255*86400*'Série de vazões medidas'!B257/1000000)</f>
        <v>#NUM!</v>
      </c>
      <c r="E255" t="e">
        <f>IF(A255="","",VLOOKUP(C255*1000000,'Dados gerais'!$C$28:$D$2916,2))</f>
        <v>#NUM!</v>
      </c>
      <c r="F255" s="5" t="e">
        <f>IF(A255="","",VLOOKUP(MONTH($A255),'Dados gerais'!$I$5:$J$16,2))</f>
        <v>#NUM!</v>
      </c>
      <c r="G255" s="5" t="e">
        <f t="shared" si="12"/>
        <v>#NUM!</v>
      </c>
      <c r="H255" s="1" t="e">
        <f>IF(A255="","",IF(C255&lt;'Dados gerais'!$B$15/1000000,0,('Dados gerais'!$B$21+'Dados gerais'!$B$19)*86400*'Série de vazões medidas'!B257/1000000))</f>
        <v>#NUM!</v>
      </c>
      <c r="I255" s="5" t="e">
        <f t="shared" si="13"/>
        <v>#NUM!</v>
      </c>
      <c r="J255" s="5" t="e">
        <f>IF(A255="","",MAX(0,I255-'Dados gerais'!$B$14/1000000))</f>
        <v>#NUM!</v>
      </c>
      <c r="K255" s="5" t="e">
        <f t="shared" si="15"/>
        <v>#NUM!</v>
      </c>
    </row>
    <row r="256" spans="1:11" x14ac:dyDescent="0.25">
      <c r="A256" s="2" t="e">
        <f>'Série de vazões medidas'!A258</f>
        <v>#NUM!</v>
      </c>
      <c r="B256" s="1" t="e">
        <f>IF(A256="","",'Série de vazões medidas'!C258*'Dados gerais'!$B$11/'Dados gerais'!$B$10)</f>
        <v>#NUM!</v>
      </c>
      <c r="C256" s="4" t="e">
        <f t="shared" si="14"/>
        <v>#NUM!</v>
      </c>
      <c r="D256" s="4" t="e">
        <f>IF(A256="","",B256*86400*'Série de vazões medidas'!B258/1000000)</f>
        <v>#NUM!</v>
      </c>
      <c r="E256" t="e">
        <f>IF(A256="","",VLOOKUP(C256*1000000,'Dados gerais'!$C$28:$D$2916,2))</f>
        <v>#NUM!</v>
      </c>
      <c r="F256" s="5" t="e">
        <f>IF(A256="","",VLOOKUP(MONTH($A256),'Dados gerais'!$I$5:$J$16,2))</f>
        <v>#NUM!</v>
      </c>
      <c r="G256" s="5" t="e">
        <f t="shared" si="12"/>
        <v>#NUM!</v>
      </c>
      <c r="H256" s="1" t="e">
        <f>IF(A256="","",IF(C256&lt;'Dados gerais'!$B$15/1000000,0,('Dados gerais'!$B$21+'Dados gerais'!$B$19)*86400*'Série de vazões medidas'!B258/1000000))</f>
        <v>#NUM!</v>
      </c>
      <c r="I256" s="5" t="e">
        <f t="shared" si="13"/>
        <v>#NUM!</v>
      </c>
      <c r="J256" s="5" t="e">
        <f>IF(A256="","",MAX(0,I256-'Dados gerais'!$B$14/1000000))</f>
        <v>#NUM!</v>
      </c>
      <c r="K256" s="5" t="e">
        <f t="shared" si="15"/>
        <v>#NUM!</v>
      </c>
    </row>
    <row r="257" spans="1:11" x14ac:dyDescent="0.25">
      <c r="A257" s="2" t="e">
        <f>'Série de vazões medidas'!A259</f>
        <v>#NUM!</v>
      </c>
      <c r="B257" s="1" t="e">
        <f>IF(A257="","",'Série de vazões medidas'!C259*'Dados gerais'!$B$11/'Dados gerais'!$B$10)</f>
        <v>#NUM!</v>
      </c>
      <c r="C257" s="4" t="e">
        <f t="shared" si="14"/>
        <v>#NUM!</v>
      </c>
      <c r="D257" s="4" t="e">
        <f>IF(A257="","",B257*86400*'Série de vazões medidas'!B259/1000000)</f>
        <v>#NUM!</v>
      </c>
      <c r="E257" t="e">
        <f>IF(A257="","",VLOOKUP(C257*1000000,'Dados gerais'!$C$28:$D$2916,2))</f>
        <v>#NUM!</v>
      </c>
      <c r="F257" s="5" t="e">
        <f>IF(A257="","",VLOOKUP(MONTH($A257),'Dados gerais'!$I$5:$J$16,2))</f>
        <v>#NUM!</v>
      </c>
      <c r="G257" s="5" t="e">
        <f t="shared" si="12"/>
        <v>#NUM!</v>
      </c>
      <c r="H257" s="1" t="e">
        <f>IF(A257="","",IF(C257&lt;'Dados gerais'!$B$15/1000000,0,('Dados gerais'!$B$21+'Dados gerais'!$B$19)*86400*'Série de vazões medidas'!B259/1000000))</f>
        <v>#NUM!</v>
      </c>
      <c r="I257" s="5" t="e">
        <f t="shared" si="13"/>
        <v>#NUM!</v>
      </c>
      <c r="J257" s="5" t="e">
        <f>IF(A257="","",MAX(0,I257-'Dados gerais'!$B$14/1000000))</f>
        <v>#NUM!</v>
      </c>
      <c r="K257" s="5" t="e">
        <f t="shared" si="15"/>
        <v>#NUM!</v>
      </c>
    </row>
    <row r="258" spans="1:11" x14ac:dyDescent="0.25">
      <c r="A258" s="2" t="e">
        <f>'Série de vazões medidas'!A260</f>
        <v>#NUM!</v>
      </c>
      <c r="B258" s="1" t="e">
        <f>IF(A258="","",'Série de vazões medidas'!C260*'Dados gerais'!$B$11/'Dados gerais'!$B$10)</f>
        <v>#NUM!</v>
      </c>
      <c r="C258" s="4" t="e">
        <f t="shared" si="14"/>
        <v>#NUM!</v>
      </c>
      <c r="D258" s="4" t="e">
        <f>IF(A258="","",B258*86400*'Série de vazões medidas'!B260/1000000)</f>
        <v>#NUM!</v>
      </c>
      <c r="E258" t="e">
        <f>IF(A258="","",VLOOKUP(C258*1000000,'Dados gerais'!$C$28:$D$2916,2))</f>
        <v>#NUM!</v>
      </c>
      <c r="F258" s="5" t="e">
        <f>IF(A258="","",VLOOKUP(MONTH($A258),'Dados gerais'!$I$5:$J$16,2))</f>
        <v>#NUM!</v>
      </c>
      <c r="G258" s="5" t="e">
        <f t="shared" si="12"/>
        <v>#NUM!</v>
      </c>
      <c r="H258" s="1" t="e">
        <f>IF(A258="","",IF(C258&lt;'Dados gerais'!$B$15/1000000,0,('Dados gerais'!$B$21+'Dados gerais'!$B$19)*86400*'Série de vazões medidas'!B260/1000000))</f>
        <v>#NUM!</v>
      </c>
      <c r="I258" s="5" t="e">
        <f t="shared" si="13"/>
        <v>#NUM!</v>
      </c>
      <c r="J258" s="5" t="e">
        <f>IF(A258="","",MAX(0,I258-'Dados gerais'!$B$14/1000000))</f>
        <v>#NUM!</v>
      </c>
      <c r="K258" s="5" t="e">
        <f t="shared" si="15"/>
        <v>#NUM!</v>
      </c>
    </row>
    <row r="259" spans="1:11" x14ac:dyDescent="0.25">
      <c r="A259" s="2" t="e">
        <f>'Série de vazões medidas'!A261</f>
        <v>#NUM!</v>
      </c>
      <c r="B259" s="1" t="e">
        <f>IF(A259="","",'Série de vazões medidas'!C261*'Dados gerais'!$B$11/'Dados gerais'!$B$10)</f>
        <v>#NUM!</v>
      </c>
      <c r="C259" s="4" t="e">
        <f t="shared" si="14"/>
        <v>#NUM!</v>
      </c>
      <c r="D259" s="4" t="e">
        <f>IF(A259="","",B259*86400*'Série de vazões medidas'!B261/1000000)</f>
        <v>#NUM!</v>
      </c>
      <c r="E259" t="e">
        <f>IF(A259="","",VLOOKUP(C259*1000000,'Dados gerais'!$C$28:$D$2916,2))</f>
        <v>#NUM!</v>
      </c>
      <c r="F259" s="5" t="e">
        <f>IF(A259="","",VLOOKUP(MONTH($A259),'Dados gerais'!$I$5:$J$16,2))</f>
        <v>#NUM!</v>
      </c>
      <c r="G259" s="5" t="e">
        <f t="shared" ref="G259:G322" si="16">IF(A259="","",E259*F259/1000/1000000)</f>
        <v>#NUM!</v>
      </c>
      <c r="H259" s="1" t="e">
        <f>IF(A259="","",IF(C259&lt;'Dados gerais'!$B$15/1000000,0,('Dados gerais'!$B$21+'Dados gerais'!$B$19)*86400*'Série de vazões medidas'!B261/1000000))</f>
        <v>#NUM!</v>
      </c>
      <c r="I259" s="5" t="e">
        <f t="shared" ref="I259:I322" si="17">IF(A259="","",C259-G259-H259+D259)</f>
        <v>#NUM!</v>
      </c>
      <c r="J259" s="5" t="e">
        <f>IF(A259="","",MAX(0,I259-'Dados gerais'!$B$14/1000000))</f>
        <v>#NUM!</v>
      </c>
      <c r="K259" s="5" t="e">
        <f t="shared" si="15"/>
        <v>#NUM!</v>
      </c>
    </row>
    <row r="260" spans="1:11" x14ac:dyDescent="0.25">
      <c r="A260" s="2" t="e">
        <f>'Série de vazões medidas'!A262</f>
        <v>#NUM!</v>
      </c>
      <c r="B260" s="1" t="e">
        <f>IF(A260="","",'Série de vazões medidas'!C262*'Dados gerais'!$B$11/'Dados gerais'!$B$10)</f>
        <v>#NUM!</v>
      </c>
      <c r="C260" s="4" t="e">
        <f t="shared" ref="C260:C323" si="18">IF(A260="","",K259)</f>
        <v>#NUM!</v>
      </c>
      <c r="D260" s="4" t="e">
        <f>IF(A260="","",B260*86400*'Série de vazões medidas'!B262/1000000)</f>
        <v>#NUM!</v>
      </c>
      <c r="E260" t="e">
        <f>IF(A260="","",VLOOKUP(C260*1000000,'Dados gerais'!$C$28:$D$2916,2))</f>
        <v>#NUM!</v>
      </c>
      <c r="F260" s="5" t="e">
        <f>IF(A260="","",VLOOKUP(MONTH($A260),'Dados gerais'!$I$5:$J$16,2))</f>
        <v>#NUM!</v>
      </c>
      <c r="G260" s="5" t="e">
        <f t="shared" si="16"/>
        <v>#NUM!</v>
      </c>
      <c r="H260" s="1" t="e">
        <f>IF(A260="","",IF(C260&lt;'Dados gerais'!$B$15/1000000,0,('Dados gerais'!$B$21+'Dados gerais'!$B$19)*86400*'Série de vazões medidas'!B262/1000000))</f>
        <v>#NUM!</v>
      </c>
      <c r="I260" s="5" t="e">
        <f t="shared" si="17"/>
        <v>#NUM!</v>
      </c>
      <c r="J260" s="5" t="e">
        <f>IF(A260="","",MAX(0,I260-'Dados gerais'!$B$14/1000000))</f>
        <v>#NUM!</v>
      </c>
      <c r="K260" s="5" t="e">
        <f t="shared" ref="K260:K323" si="19">IF(A260="","",I260-J260)</f>
        <v>#NUM!</v>
      </c>
    </row>
    <row r="261" spans="1:11" x14ac:dyDescent="0.25">
      <c r="A261" s="2" t="e">
        <f>'Série de vazões medidas'!A263</f>
        <v>#NUM!</v>
      </c>
      <c r="B261" s="1" t="e">
        <f>IF(A261="","",'Série de vazões medidas'!C263*'Dados gerais'!$B$11/'Dados gerais'!$B$10)</f>
        <v>#NUM!</v>
      </c>
      <c r="C261" s="4" t="e">
        <f t="shared" si="18"/>
        <v>#NUM!</v>
      </c>
      <c r="D261" s="4" t="e">
        <f>IF(A261="","",B261*86400*'Série de vazões medidas'!B263/1000000)</f>
        <v>#NUM!</v>
      </c>
      <c r="E261" t="e">
        <f>IF(A261="","",VLOOKUP(C261*1000000,'Dados gerais'!$C$28:$D$2916,2))</f>
        <v>#NUM!</v>
      </c>
      <c r="F261" s="5" t="e">
        <f>IF(A261="","",VLOOKUP(MONTH($A261),'Dados gerais'!$I$5:$J$16,2))</f>
        <v>#NUM!</v>
      </c>
      <c r="G261" s="5" t="e">
        <f t="shared" si="16"/>
        <v>#NUM!</v>
      </c>
      <c r="H261" s="1" t="e">
        <f>IF(A261="","",IF(C261&lt;'Dados gerais'!$B$15/1000000,0,('Dados gerais'!$B$21+'Dados gerais'!$B$19)*86400*'Série de vazões medidas'!B263/1000000))</f>
        <v>#NUM!</v>
      </c>
      <c r="I261" s="5" t="e">
        <f t="shared" si="17"/>
        <v>#NUM!</v>
      </c>
      <c r="J261" s="5" t="e">
        <f>IF(A261="","",MAX(0,I261-'Dados gerais'!$B$14/1000000))</f>
        <v>#NUM!</v>
      </c>
      <c r="K261" s="5" t="e">
        <f t="shared" si="19"/>
        <v>#NUM!</v>
      </c>
    </row>
    <row r="262" spans="1:11" x14ac:dyDescent="0.25">
      <c r="A262" s="2" t="e">
        <f>'Série de vazões medidas'!A264</f>
        <v>#NUM!</v>
      </c>
      <c r="B262" s="1" t="e">
        <f>IF(A262="","",'Série de vazões medidas'!C264*'Dados gerais'!$B$11/'Dados gerais'!$B$10)</f>
        <v>#NUM!</v>
      </c>
      <c r="C262" s="4" t="e">
        <f t="shared" si="18"/>
        <v>#NUM!</v>
      </c>
      <c r="D262" s="4" t="e">
        <f>IF(A262="","",B262*86400*'Série de vazões medidas'!B264/1000000)</f>
        <v>#NUM!</v>
      </c>
      <c r="E262" t="e">
        <f>IF(A262="","",VLOOKUP(C262*1000000,'Dados gerais'!$C$28:$D$2916,2))</f>
        <v>#NUM!</v>
      </c>
      <c r="F262" s="5" t="e">
        <f>IF(A262="","",VLOOKUP(MONTH($A262),'Dados gerais'!$I$5:$J$16,2))</f>
        <v>#NUM!</v>
      </c>
      <c r="G262" s="5" t="e">
        <f t="shared" si="16"/>
        <v>#NUM!</v>
      </c>
      <c r="H262" s="1" t="e">
        <f>IF(A262="","",IF(C262&lt;'Dados gerais'!$B$15/1000000,0,('Dados gerais'!$B$21+'Dados gerais'!$B$19)*86400*'Série de vazões medidas'!B264/1000000))</f>
        <v>#NUM!</v>
      </c>
      <c r="I262" s="5" t="e">
        <f t="shared" si="17"/>
        <v>#NUM!</v>
      </c>
      <c r="J262" s="5" t="e">
        <f>IF(A262="","",MAX(0,I262-'Dados gerais'!$B$14/1000000))</f>
        <v>#NUM!</v>
      </c>
      <c r="K262" s="5" t="e">
        <f t="shared" si="19"/>
        <v>#NUM!</v>
      </c>
    </row>
    <row r="263" spans="1:11" x14ac:dyDescent="0.25">
      <c r="A263" s="2" t="e">
        <f>'Série de vazões medidas'!A265</f>
        <v>#NUM!</v>
      </c>
      <c r="B263" s="1" t="e">
        <f>IF(A263="","",'Série de vazões medidas'!C265*'Dados gerais'!$B$11/'Dados gerais'!$B$10)</f>
        <v>#NUM!</v>
      </c>
      <c r="C263" s="4" t="e">
        <f t="shared" si="18"/>
        <v>#NUM!</v>
      </c>
      <c r="D263" s="4" t="e">
        <f>IF(A263="","",B263*86400*'Série de vazões medidas'!B265/1000000)</f>
        <v>#NUM!</v>
      </c>
      <c r="E263" t="e">
        <f>IF(A263="","",VLOOKUP(C263*1000000,'Dados gerais'!$C$28:$D$2916,2))</f>
        <v>#NUM!</v>
      </c>
      <c r="F263" s="5" t="e">
        <f>IF(A263="","",VLOOKUP(MONTH($A263),'Dados gerais'!$I$5:$J$16,2))</f>
        <v>#NUM!</v>
      </c>
      <c r="G263" s="5" t="e">
        <f t="shared" si="16"/>
        <v>#NUM!</v>
      </c>
      <c r="H263" s="1" t="e">
        <f>IF(A263="","",IF(C263&lt;'Dados gerais'!$B$15/1000000,0,('Dados gerais'!$B$21+'Dados gerais'!$B$19)*86400*'Série de vazões medidas'!B265/1000000))</f>
        <v>#NUM!</v>
      </c>
      <c r="I263" s="5" t="e">
        <f t="shared" si="17"/>
        <v>#NUM!</v>
      </c>
      <c r="J263" s="5" t="e">
        <f>IF(A263="","",MAX(0,I263-'Dados gerais'!$B$14/1000000))</f>
        <v>#NUM!</v>
      </c>
      <c r="K263" s="5" t="e">
        <f t="shared" si="19"/>
        <v>#NUM!</v>
      </c>
    </row>
    <row r="264" spans="1:11" x14ac:dyDescent="0.25">
      <c r="A264" s="2" t="e">
        <f>'Série de vazões medidas'!A266</f>
        <v>#NUM!</v>
      </c>
      <c r="B264" s="1" t="e">
        <f>IF(A264="","",'Série de vazões medidas'!C266*'Dados gerais'!$B$11/'Dados gerais'!$B$10)</f>
        <v>#NUM!</v>
      </c>
      <c r="C264" s="4" t="e">
        <f t="shared" si="18"/>
        <v>#NUM!</v>
      </c>
      <c r="D264" s="4" t="e">
        <f>IF(A264="","",B264*86400*'Série de vazões medidas'!B266/1000000)</f>
        <v>#NUM!</v>
      </c>
      <c r="E264" t="e">
        <f>IF(A264="","",VLOOKUP(C264*1000000,'Dados gerais'!$C$28:$D$2916,2))</f>
        <v>#NUM!</v>
      </c>
      <c r="F264" s="5" t="e">
        <f>IF(A264="","",VLOOKUP(MONTH($A264),'Dados gerais'!$I$5:$J$16,2))</f>
        <v>#NUM!</v>
      </c>
      <c r="G264" s="5" t="e">
        <f t="shared" si="16"/>
        <v>#NUM!</v>
      </c>
      <c r="H264" s="1" t="e">
        <f>IF(A264="","",IF(C264&lt;'Dados gerais'!$B$15/1000000,0,('Dados gerais'!$B$21+'Dados gerais'!$B$19)*86400*'Série de vazões medidas'!B266/1000000))</f>
        <v>#NUM!</v>
      </c>
      <c r="I264" s="5" t="e">
        <f t="shared" si="17"/>
        <v>#NUM!</v>
      </c>
      <c r="J264" s="5" t="e">
        <f>IF(A264="","",MAX(0,I264-'Dados gerais'!$B$14/1000000))</f>
        <v>#NUM!</v>
      </c>
      <c r="K264" s="5" t="e">
        <f t="shared" si="19"/>
        <v>#NUM!</v>
      </c>
    </row>
    <row r="265" spans="1:11" x14ac:dyDescent="0.25">
      <c r="A265" s="2" t="e">
        <f>'Série de vazões medidas'!A267</f>
        <v>#NUM!</v>
      </c>
      <c r="B265" s="1" t="e">
        <f>IF(A265="","",'Série de vazões medidas'!C267*'Dados gerais'!$B$11/'Dados gerais'!$B$10)</f>
        <v>#NUM!</v>
      </c>
      <c r="C265" s="4" t="e">
        <f t="shared" si="18"/>
        <v>#NUM!</v>
      </c>
      <c r="D265" s="4" t="e">
        <f>IF(A265="","",B265*86400*'Série de vazões medidas'!B267/1000000)</f>
        <v>#NUM!</v>
      </c>
      <c r="E265" t="e">
        <f>IF(A265="","",VLOOKUP(C265*1000000,'Dados gerais'!$C$28:$D$2916,2))</f>
        <v>#NUM!</v>
      </c>
      <c r="F265" s="5" t="e">
        <f>IF(A265="","",VLOOKUP(MONTH($A265),'Dados gerais'!$I$5:$J$16,2))</f>
        <v>#NUM!</v>
      </c>
      <c r="G265" s="5" t="e">
        <f t="shared" si="16"/>
        <v>#NUM!</v>
      </c>
      <c r="H265" s="1" t="e">
        <f>IF(A265="","",IF(C265&lt;'Dados gerais'!$B$15/1000000,0,('Dados gerais'!$B$21+'Dados gerais'!$B$19)*86400*'Série de vazões medidas'!B267/1000000))</f>
        <v>#NUM!</v>
      </c>
      <c r="I265" s="5" t="e">
        <f t="shared" si="17"/>
        <v>#NUM!</v>
      </c>
      <c r="J265" s="5" t="e">
        <f>IF(A265="","",MAX(0,I265-'Dados gerais'!$B$14/1000000))</f>
        <v>#NUM!</v>
      </c>
      <c r="K265" s="5" t="e">
        <f t="shared" si="19"/>
        <v>#NUM!</v>
      </c>
    </row>
    <row r="266" spans="1:11" x14ac:dyDescent="0.25">
      <c r="A266" s="2" t="e">
        <f>'Série de vazões medidas'!A268</f>
        <v>#NUM!</v>
      </c>
      <c r="B266" s="1" t="e">
        <f>IF(A266="","",'Série de vazões medidas'!C268*'Dados gerais'!$B$11/'Dados gerais'!$B$10)</f>
        <v>#NUM!</v>
      </c>
      <c r="C266" s="4" t="e">
        <f t="shared" si="18"/>
        <v>#NUM!</v>
      </c>
      <c r="D266" s="4" t="e">
        <f>IF(A266="","",B266*86400*'Série de vazões medidas'!B268/1000000)</f>
        <v>#NUM!</v>
      </c>
      <c r="E266" t="e">
        <f>IF(A266="","",VLOOKUP(C266*1000000,'Dados gerais'!$C$28:$D$2916,2))</f>
        <v>#NUM!</v>
      </c>
      <c r="F266" s="5" t="e">
        <f>IF(A266="","",VLOOKUP(MONTH($A266),'Dados gerais'!$I$5:$J$16,2))</f>
        <v>#NUM!</v>
      </c>
      <c r="G266" s="5" t="e">
        <f t="shared" si="16"/>
        <v>#NUM!</v>
      </c>
      <c r="H266" s="1" t="e">
        <f>IF(A266="","",IF(C266&lt;'Dados gerais'!$B$15/1000000,0,('Dados gerais'!$B$21+'Dados gerais'!$B$19)*86400*'Série de vazões medidas'!B268/1000000))</f>
        <v>#NUM!</v>
      </c>
      <c r="I266" s="5" t="e">
        <f t="shared" si="17"/>
        <v>#NUM!</v>
      </c>
      <c r="J266" s="5" t="e">
        <f>IF(A266="","",MAX(0,I266-'Dados gerais'!$B$14/1000000))</f>
        <v>#NUM!</v>
      </c>
      <c r="K266" s="5" t="e">
        <f t="shared" si="19"/>
        <v>#NUM!</v>
      </c>
    </row>
    <row r="267" spans="1:11" x14ac:dyDescent="0.25">
      <c r="A267" s="2" t="e">
        <f>'Série de vazões medidas'!A269</f>
        <v>#NUM!</v>
      </c>
      <c r="B267" s="1" t="e">
        <f>IF(A267="","",'Série de vazões medidas'!C269*'Dados gerais'!$B$11/'Dados gerais'!$B$10)</f>
        <v>#NUM!</v>
      </c>
      <c r="C267" s="4" t="e">
        <f t="shared" si="18"/>
        <v>#NUM!</v>
      </c>
      <c r="D267" s="4" t="e">
        <f>IF(A267="","",B267*86400*'Série de vazões medidas'!B269/1000000)</f>
        <v>#NUM!</v>
      </c>
      <c r="E267" t="e">
        <f>IF(A267="","",VLOOKUP(C267*1000000,'Dados gerais'!$C$28:$D$2916,2))</f>
        <v>#NUM!</v>
      </c>
      <c r="F267" s="5" t="e">
        <f>IF(A267="","",VLOOKUP(MONTH($A267),'Dados gerais'!$I$5:$J$16,2))</f>
        <v>#NUM!</v>
      </c>
      <c r="G267" s="5" t="e">
        <f t="shared" si="16"/>
        <v>#NUM!</v>
      </c>
      <c r="H267" s="1" t="e">
        <f>IF(A267="","",IF(C267&lt;'Dados gerais'!$B$15/1000000,0,('Dados gerais'!$B$21+'Dados gerais'!$B$19)*86400*'Série de vazões medidas'!B269/1000000))</f>
        <v>#NUM!</v>
      </c>
      <c r="I267" s="5" t="e">
        <f t="shared" si="17"/>
        <v>#NUM!</v>
      </c>
      <c r="J267" s="5" t="e">
        <f>IF(A267="","",MAX(0,I267-'Dados gerais'!$B$14/1000000))</f>
        <v>#NUM!</v>
      </c>
      <c r="K267" s="5" t="e">
        <f t="shared" si="19"/>
        <v>#NUM!</v>
      </c>
    </row>
    <row r="268" spans="1:11" x14ac:dyDescent="0.25">
      <c r="A268" s="2" t="e">
        <f>'Série de vazões medidas'!A270</f>
        <v>#NUM!</v>
      </c>
      <c r="B268" s="1" t="e">
        <f>IF(A268="","",'Série de vazões medidas'!C270*'Dados gerais'!$B$11/'Dados gerais'!$B$10)</f>
        <v>#NUM!</v>
      </c>
      <c r="C268" s="4" t="e">
        <f t="shared" si="18"/>
        <v>#NUM!</v>
      </c>
      <c r="D268" s="4" t="e">
        <f>IF(A268="","",B268*86400*'Série de vazões medidas'!B270/1000000)</f>
        <v>#NUM!</v>
      </c>
      <c r="E268" t="e">
        <f>IF(A268="","",VLOOKUP(C268*1000000,'Dados gerais'!$C$28:$D$2916,2))</f>
        <v>#NUM!</v>
      </c>
      <c r="F268" s="5" t="e">
        <f>IF(A268="","",VLOOKUP(MONTH($A268),'Dados gerais'!$I$5:$J$16,2))</f>
        <v>#NUM!</v>
      </c>
      <c r="G268" s="5" t="e">
        <f t="shared" si="16"/>
        <v>#NUM!</v>
      </c>
      <c r="H268" s="1" t="e">
        <f>IF(A268="","",IF(C268&lt;'Dados gerais'!$B$15/1000000,0,('Dados gerais'!$B$21+'Dados gerais'!$B$19)*86400*'Série de vazões medidas'!B270/1000000))</f>
        <v>#NUM!</v>
      </c>
      <c r="I268" s="5" t="e">
        <f t="shared" si="17"/>
        <v>#NUM!</v>
      </c>
      <c r="J268" s="5" t="e">
        <f>IF(A268="","",MAX(0,I268-'Dados gerais'!$B$14/1000000))</f>
        <v>#NUM!</v>
      </c>
      <c r="K268" s="5" t="e">
        <f t="shared" si="19"/>
        <v>#NUM!</v>
      </c>
    </row>
    <row r="269" spans="1:11" x14ac:dyDescent="0.25">
      <c r="A269" s="2" t="e">
        <f>'Série de vazões medidas'!A271</f>
        <v>#NUM!</v>
      </c>
      <c r="B269" s="1" t="e">
        <f>IF(A269="","",'Série de vazões medidas'!C271*'Dados gerais'!$B$11/'Dados gerais'!$B$10)</f>
        <v>#NUM!</v>
      </c>
      <c r="C269" s="4" t="e">
        <f t="shared" si="18"/>
        <v>#NUM!</v>
      </c>
      <c r="D269" s="4" t="e">
        <f>IF(A269="","",B269*86400*'Série de vazões medidas'!B271/1000000)</f>
        <v>#NUM!</v>
      </c>
      <c r="E269" t="e">
        <f>IF(A269="","",VLOOKUP(C269*1000000,'Dados gerais'!$C$28:$D$2916,2))</f>
        <v>#NUM!</v>
      </c>
      <c r="F269" s="5" t="e">
        <f>IF(A269="","",VLOOKUP(MONTH($A269),'Dados gerais'!$I$5:$J$16,2))</f>
        <v>#NUM!</v>
      </c>
      <c r="G269" s="5" t="e">
        <f t="shared" si="16"/>
        <v>#NUM!</v>
      </c>
      <c r="H269" s="1" t="e">
        <f>IF(A269="","",IF(C269&lt;'Dados gerais'!$B$15/1000000,0,('Dados gerais'!$B$21+'Dados gerais'!$B$19)*86400*'Série de vazões medidas'!B271/1000000))</f>
        <v>#NUM!</v>
      </c>
      <c r="I269" s="5" t="e">
        <f t="shared" si="17"/>
        <v>#NUM!</v>
      </c>
      <c r="J269" s="5" t="e">
        <f>IF(A269="","",MAX(0,I269-'Dados gerais'!$B$14/1000000))</f>
        <v>#NUM!</v>
      </c>
      <c r="K269" s="5" t="e">
        <f t="shared" si="19"/>
        <v>#NUM!</v>
      </c>
    </row>
    <row r="270" spans="1:11" x14ac:dyDescent="0.25">
      <c r="A270" s="2" t="e">
        <f>'Série de vazões medidas'!A272</f>
        <v>#NUM!</v>
      </c>
      <c r="B270" s="1" t="e">
        <f>IF(A270="","",'Série de vazões medidas'!C272*'Dados gerais'!$B$11/'Dados gerais'!$B$10)</f>
        <v>#NUM!</v>
      </c>
      <c r="C270" s="4" t="e">
        <f t="shared" si="18"/>
        <v>#NUM!</v>
      </c>
      <c r="D270" s="4" t="e">
        <f>IF(A270="","",B270*86400*'Série de vazões medidas'!B272/1000000)</f>
        <v>#NUM!</v>
      </c>
      <c r="E270" t="e">
        <f>IF(A270="","",VLOOKUP(C270*1000000,'Dados gerais'!$C$28:$D$2916,2))</f>
        <v>#NUM!</v>
      </c>
      <c r="F270" s="5" t="e">
        <f>IF(A270="","",VLOOKUP(MONTH($A270),'Dados gerais'!$I$5:$J$16,2))</f>
        <v>#NUM!</v>
      </c>
      <c r="G270" s="5" t="e">
        <f t="shared" si="16"/>
        <v>#NUM!</v>
      </c>
      <c r="H270" s="1" t="e">
        <f>IF(A270="","",IF(C270&lt;'Dados gerais'!$B$15/1000000,0,('Dados gerais'!$B$21+'Dados gerais'!$B$19)*86400*'Série de vazões medidas'!B272/1000000))</f>
        <v>#NUM!</v>
      </c>
      <c r="I270" s="5" t="e">
        <f t="shared" si="17"/>
        <v>#NUM!</v>
      </c>
      <c r="J270" s="5" t="e">
        <f>IF(A270="","",MAX(0,I270-'Dados gerais'!$B$14/1000000))</f>
        <v>#NUM!</v>
      </c>
      <c r="K270" s="5" t="e">
        <f t="shared" si="19"/>
        <v>#NUM!</v>
      </c>
    </row>
    <row r="271" spans="1:11" x14ac:dyDescent="0.25">
      <c r="A271" s="2" t="e">
        <f>'Série de vazões medidas'!A273</f>
        <v>#NUM!</v>
      </c>
      <c r="B271" s="1" t="e">
        <f>IF(A271="","",'Série de vazões medidas'!C273*'Dados gerais'!$B$11/'Dados gerais'!$B$10)</f>
        <v>#NUM!</v>
      </c>
      <c r="C271" s="4" t="e">
        <f t="shared" si="18"/>
        <v>#NUM!</v>
      </c>
      <c r="D271" s="4" t="e">
        <f>IF(A271="","",B271*86400*'Série de vazões medidas'!B273/1000000)</f>
        <v>#NUM!</v>
      </c>
      <c r="E271" t="e">
        <f>IF(A271="","",VLOOKUP(C271*1000000,'Dados gerais'!$C$28:$D$2916,2))</f>
        <v>#NUM!</v>
      </c>
      <c r="F271" s="5" t="e">
        <f>IF(A271="","",VLOOKUP(MONTH($A271),'Dados gerais'!$I$5:$J$16,2))</f>
        <v>#NUM!</v>
      </c>
      <c r="G271" s="5" t="e">
        <f t="shared" si="16"/>
        <v>#NUM!</v>
      </c>
      <c r="H271" s="1" t="e">
        <f>IF(A271="","",IF(C271&lt;'Dados gerais'!$B$15/1000000,0,('Dados gerais'!$B$21+'Dados gerais'!$B$19)*86400*'Série de vazões medidas'!B273/1000000))</f>
        <v>#NUM!</v>
      </c>
      <c r="I271" s="5" t="e">
        <f t="shared" si="17"/>
        <v>#NUM!</v>
      </c>
      <c r="J271" s="5" t="e">
        <f>IF(A271="","",MAX(0,I271-'Dados gerais'!$B$14/1000000))</f>
        <v>#NUM!</v>
      </c>
      <c r="K271" s="5" t="e">
        <f t="shared" si="19"/>
        <v>#NUM!</v>
      </c>
    </row>
    <row r="272" spans="1:11" x14ac:dyDescent="0.25">
      <c r="A272" s="2" t="e">
        <f>'Série de vazões medidas'!A274</f>
        <v>#NUM!</v>
      </c>
      <c r="B272" s="1" t="e">
        <f>IF(A272="","",'Série de vazões medidas'!C274*'Dados gerais'!$B$11/'Dados gerais'!$B$10)</f>
        <v>#NUM!</v>
      </c>
      <c r="C272" s="4" t="e">
        <f t="shared" si="18"/>
        <v>#NUM!</v>
      </c>
      <c r="D272" s="4" t="e">
        <f>IF(A272="","",B272*86400*'Série de vazões medidas'!B274/1000000)</f>
        <v>#NUM!</v>
      </c>
      <c r="E272" t="e">
        <f>IF(A272="","",VLOOKUP(C272*1000000,'Dados gerais'!$C$28:$D$2916,2))</f>
        <v>#NUM!</v>
      </c>
      <c r="F272" s="5" t="e">
        <f>IF(A272="","",VLOOKUP(MONTH($A272),'Dados gerais'!$I$5:$J$16,2))</f>
        <v>#NUM!</v>
      </c>
      <c r="G272" s="5" t="e">
        <f t="shared" si="16"/>
        <v>#NUM!</v>
      </c>
      <c r="H272" s="1" t="e">
        <f>IF(A272="","",IF(C272&lt;'Dados gerais'!$B$15/1000000,0,('Dados gerais'!$B$21+'Dados gerais'!$B$19)*86400*'Série de vazões medidas'!B274/1000000))</f>
        <v>#NUM!</v>
      </c>
      <c r="I272" s="5" t="e">
        <f t="shared" si="17"/>
        <v>#NUM!</v>
      </c>
      <c r="J272" s="5" t="e">
        <f>IF(A272="","",MAX(0,I272-'Dados gerais'!$B$14/1000000))</f>
        <v>#NUM!</v>
      </c>
      <c r="K272" s="5" t="e">
        <f t="shared" si="19"/>
        <v>#NUM!</v>
      </c>
    </row>
    <row r="273" spans="1:11" x14ac:dyDescent="0.25">
      <c r="A273" s="2" t="e">
        <f>'Série de vazões medidas'!A275</f>
        <v>#NUM!</v>
      </c>
      <c r="B273" s="1" t="e">
        <f>IF(A273="","",'Série de vazões medidas'!C275*'Dados gerais'!$B$11/'Dados gerais'!$B$10)</f>
        <v>#NUM!</v>
      </c>
      <c r="C273" s="4" t="e">
        <f t="shared" si="18"/>
        <v>#NUM!</v>
      </c>
      <c r="D273" s="4" t="e">
        <f>IF(A273="","",B273*86400*'Série de vazões medidas'!B275/1000000)</f>
        <v>#NUM!</v>
      </c>
      <c r="E273" t="e">
        <f>IF(A273="","",VLOOKUP(C273*1000000,'Dados gerais'!$C$28:$D$2916,2))</f>
        <v>#NUM!</v>
      </c>
      <c r="F273" s="5" t="e">
        <f>IF(A273="","",VLOOKUP(MONTH($A273),'Dados gerais'!$I$5:$J$16,2))</f>
        <v>#NUM!</v>
      </c>
      <c r="G273" s="5" t="e">
        <f t="shared" si="16"/>
        <v>#NUM!</v>
      </c>
      <c r="H273" s="1" t="e">
        <f>IF(A273="","",IF(C273&lt;'Dados gerais'!$B$15/1000000,0,('Dados gerais'!$B$21+'Dados gerais'!$B$19)*86400*'Série de vazões medidas'!B275/1000000))</f>
        <v>#NUM!</v>
      </c>
      <c r="I273" s="5" t="e">
        <f t="shared" si="17"/>
        <v>#NUM!</v>
      </c>
      <c r="J273" s="5" t="e">
        <f>IF(A273="","",MAX(0,I273-'Dados gerais'!$B$14/1000000))</f>
        <v>#NUM!</v>
      </c>
      <c r="K273" s="5" t="e">
        <f t="shared" si="19"/>
        <v>#NUM!</v>
      </c>
    </row>
    <row r="274" spans="1:11" x14ac:dyDescent="0.25">
      <c r="A274" s="2" t="e">
        <f>'Série de vazões medidas'!A276</f>
        <v>#NUM!</v>
      </c>
      <c r="B274" s="1" t="e">
        <f>IF(A274="","",'Série de vazões medidas'!C276*'Dados gerais'!$B$11/'Dados gerais'!$B$10)</f>
        <v>#NUM!</v>
      </c>
      <c r="C274" s="4" t="e">
        <f t="shared" si="18"/>
        <v>#NUM!</v>
      </c>
      <c r="D274" s="4" t="e">
        <f>IF(A274="","",B274*86400*'Série de vazões medidas'!B276/1000000)</f>
        <v>#NUM!</v>
      </c>
      <c r="E274" t="e">
        <f>IF(A274="","",VLOOKUP(C274*1000000,'Dados gerais'!$C$28:$D$2916,2))</f>
        <v>#NUM!</v>
      </c>
      <c r="F274" s="5" t="e">
        <f>IF(A274="","",VLOOKUP(MONTH($A274),'Dados gerais'!$I$5:$J$16,2))</f>
        <v>#NUM!</v>
      </c>
      <c r="G274" s="5" t="e">
        <f t="shared" si="16"/>
        <v>#NUM!</v>
      </c>
      <c r="H274" s="1" t="e">
        <f>IF(A274="","",IF(C274&lt;'Dados gerais'!$B$15/1000000,0,('Dados gerais'!$B$21+'Dados gerais'!$B$19)*86400*'Série de vazões medidas'!B276/1000000))</f>
        <v>#NUM!</v>
      </c>
      <c r="I274" s="5" t="e">
        <f t="shared" si="17"/>
        <v>#NUM!</v>
      </c>
      <c r="J274" s="5" t="e">
        <f>IF(A274="","",MAX(0,I274-'Dados gerais'!$B$14/1000000))</f>
        <v>#NUM!</v>
      </c>
      <c r="K274" s="5" t="e">
        <f t="shared" si="19"/>
        <v>#NUM!</v>
      </c>
    </row>
    <row r="275" spans="1:11" x14ac:dyDescent="0.25">
      <c r="A275" s="2" t="e">
        <f>'Série de vazões medidas'!A277</f>
        <v>#NUM!</v>
      </c>
      <c r="B275" s="1" t="e">
        <f>IF(A275="","",'Série de vazões medidas'!C277*'Dados gerais'!$B$11/'Dados gerais'!$B$10)</f>
        <v>#NUM!</v>
      </c>
      <c r="C275" s="4" t="e">
        <f t="shared" si="18"/>
        <v>#NUM!</v>
      </c>
      <c r="D275" s="4" t="e">
        <f>IF(A275="","",B275*86400*'Série de vazões medidas'!B277/1000000)</f>
        <v>#NUM!</v>
      </c>
      <c r="E275" t="e">
        <f>IF(A275="","",VLOOKUP(C275*1000000,'Dados gerais'!$C$28:$D$2916,2))</f>
        <v>#NUM!</v>
      </c>
      <c r="F275" s="5" t="e">
        <f>IF(A275="","",VLOOKUP(MONTH($A275),'Dados gerais'!$I$5:$J$16,2))</f>
        <v>#NUM!</v>
      </c>
      <c r="G275" s="5" t="e">
        <f t="shared" si="16"/>
        <v>#NUM!</v>
      </c>
      <c r="H275" s="1" t="e">
        <f>IF(A275="","",IF(C275&lt;'Dados gerais'!$B$15/1000000,0,('Dados gerais'!$B$21+'Dados gerais'!$B$19)*86400*'Série de vazões medidas'!B277/1000000))</f>
        <v>#NUM!</v>
      </c>
      <c r="I275" s="5" t="e">
        <f t="shared" si="17"/>
        <v>#NUM!</v>
      </c>
      <c r="J275" s="5" t="e">
        <f>IF(A275="","",MAX(0,I275-'Dados gerais'!$B$14/1000000))</f>
        <v>#NUM!</v>
      </c>
      <c r="K275" s="5" t="e">
        <f t="shared" si="19"/>
        <v>#NUM!</v>
      </c>
    </row>
    <row r="276" spans="1:11" x14ac:dyDescent="0.25">
      <c r="A276" s="2" t="e">
        <f>'Série de vazões medidas'!A278</f>
        <v>#NUM!</v>
      </c>
      <c r="B276" s="1" t="e">
        <f>IF(A276="","",'Série de vazões medidas'!C278*'Dados gerais'!$B$11/'Dados gerais'!$B$10)</f>
        <v>#NUM!</v>
      </c>
      <c r="C276" s="4" t="e">
        <f t="shared" si="18"/>
        <v>#NUM!</v>
      </c>
      <c r="D276" s="4" t="e">
        <f>IF(A276="","",B276*86400*'Série de vazões medidas'!B278/1000000)</f>
        <v>#NUM!</v>
      </c>
      <c r="E276" t="e">
        <f>IF(A276="","",VLOOKUP(C276*1000000,'Dados gerais'!$C$28:$D$2916,2))</f>
        <v>#NUM!</v>
      </c>
      <c r="F276" s="5" t="e">
        <f>IF(A276="","",VLOOKUP(MONTH($A276),'Dados gerais'!$I$5:$J$16,2))</f>
        <v>#NUM!</v>
      </c>
      <c r="G276" s="5" t="e">
        <f t="shared" si="16"/>
        <v>#NUM!</v>
      </c>
      <c r="H276" s="1" t="e">
        <f>IF(A276="","",IF(C276&lt;'Dados gerais'!$B$15/1000000,0,('Dados gerais'!$B$21+'Dados gerais'!$B$19)*86400*'Série de vazões medidas'!B278/1000000))</f>
        <v>#NUM!</v>
      </c>
      <c r="I276" s="5" t="e">
        <f t="shared" si="17"/>
        <v>#NUM!</v>
      </c>
      <c r="J276" s="5" t="e">
        <f>IF(A276="","",MAX(0,I276-'Dados gerais'!$B$14/1000000))</f>
        <v>#NUM!</v>
      </c>
      <c r="K276" s="5" t="e">
        <f t="shared" si="19"/>
        <v>#NUM!</v>
      </c>
    </row>
    <row r="277" spans="1:11" x14ac:dyDescent="0.25">
      <c r="A277" s="2" t="e">
        <f>'Série de vazões medidas'!A279</f>
        <v>#NUM!</v>
      </c>
      <c r="B277" s="1" t="e">
        <f>IF(A277="","",'Série de vazões medidas'!C279*'Dados gerais'!$B$11/'Dados gerais'!$B$10)</f>
        <v>#NUM!</v>
      </c>
      <c r="C277" s="4" t="e">
        <f t="shared" si="18"/>
        <v>#NUM!</v>
      </c>
      <c r="D277" s="4" t="e">
        <f>IF(A277="","",B277*86400*'Série de vazões medidas'!B279/1000000)</f>
        <v>#NUM!</v>
      </c>
      <c r="E277" t="e">
        <f>IF(A277="","",VLOOKUP(C277*1000000,'Dados gerais'!$C$28:$D$2916,2))</f>
        <v>#NUM!</v>
      </c>
      <c r="F277" s="5" t="e">
        <f>IF(A277="","",VLOOKUP(MONTH($A277),'Dados gerais'!$I$5:$J$16,2))</f>
        <v>#NUM!</v>
      </c>
      <c r="G277" s="5" t="e">
        <f t="shared" si="16"/>
        <v>#NUM!</v>
      </c>
      <c r="H277" s="1" t="e">
        <f>IF(A277="","",IF(C277&lt;'Dados gerais'!$B$15/1000000,0,('Dados gerais'!$B$21+'Dados gerais'!$B$19)*86400*'Série de vazões medidas'!B279/1000000))</f>
        <v>#NUM!</v>
      </c>
      <c r="I277" s="5" t="e">
        <f t="shared" si="17"/>
        <v>#NUM!</v>
      </c>
      <c r="J277" s="5" t="e">
        <f>IF(A277="","",MAX(0,I277-'Dados gerais'!$B$14/1000000))</f>
        <v>#NUM!</v>
      </c>
      <c r="K277" s="5" t="e">
        <f t="shared" si="19"/>
        <v>#NUM!</v>
      </c>
    </row>
    <row r="278" spans="1:11" x14ac:dyDescent="0.25">
      <c r="A278" s="2" t="e">
        <f>'Série de vazões medidas'!A280</f>
        <v>#NUM!</v>
      </c>
      <c r="B278" s="1" t="e">
        <f>IF(A278="","",'Série de vazões medidas'!C280*'Dados gerais'!$B$11/'Dados gerais'!$B$10)</f>
        <v>#NUM!</v>
      </c>
      <c r="C278" s="4" t="e">
        <f t="shared" si="18"/>
        <v>#NUM!</v>
      </c>
      <c r="D278" s="4" t="e">
        <f>IF(A278="","",B278*86400*'Série de vazões medidas'!B280/1000000)</f>
        <v>#NUM!</v>
      </c>
      <c r="E278" t="e">
        <f>IF(A278="","",VLOOKUP(C278*1000000,'Dados gerais'!$C$28:$D$2916,2))</f>
        <v>#NUM!</v>
      </c>
      <c r="F278" s="5" t="e">
        <f>IF(A278="","",VLOOKUP(MONTH($A278),'Dados gerais'!$I$5:$J$16,2))</f>
        <v>#NUM!</v>
      </c>
      <c r="G278" s="5" t="e">
        <f t="shared" si="16"/>
        <v>#NUM!</v>
      </c>
      <c r="H278" s="1" t="e">
        <f>IF(A278="","",IF(C278&lt;'Dados gerais'!$B$15/1000000,0,('Dados gerais'!$B$21+'Dados gerais'!$B$19)*86400*'Série de vazões medidas'!B280/1000000))</f>
        <v>#NUM!</v>
      </c>
      <c r="I278" s="5" t="e">
        <f t="shared" si="17"/>
        <v>#NUM!</v>
      </c>
      <c r="J278" s="5" t="e">
        <f>IF(A278="","",MAX(0,I278-'Dados gerais'!$B$14/1000000))</f>
        <v>#NUM!</v>
      </c>
      <c r="K278" s="5" t="e">
        <f t="shared" si="19"/>
        <v>#NUM!</v>
      </c>
    </row>
    <row r="279" spans="1:11" x14ac:dyDescent="0.25">
      <c r="A279" s="2" t="e">
        <f>'Série de vazões medidas'!A281</f>
        <v>#NUM!</v>
      </c>
      <c r="B279" s="1" t="e">
        <f>IF(A279="","",'Série de vazões medidas'!C281*'Dados gerais'!$B$11/'Dados gerais'!$B$10)</f>
        <v>#NUM!</v>
      </c>
      <c r="C279" s="4" t="e">
        <f t="shared" si="18"/>
        <v>#NUM!</v>
      </c>
      <c r="D279" s="4" t="e">
        <f>IF(A279="","",B279*86400*'Série de vazões medidas'!B281/1000000)</f>
        <v>#NUM!</v>
      </c>
      <c r="E279" t="e">
        <f>IF(A279="","",VLOOKUP(C279*1000000,'Dados gerais'!$C$28:$D$2916,2))</f>
        <v>#NUM!</v>
      </c>
      <c r="F279" s="5" t="e">
        <f>IF(A279="","",VLOOKUP(MONTH($A279),'Dados gerais'!$I$5:$J$16,2))</f>
        <v>#NUM!</v>
      </c>
      <c r="G279" s="5" t="e">
        <f t="shared" si="16"/>
        <v>#NUM!</v>
      </c>
      <c r="H279" s="1" t="e">
        <f>IF(A279="","",IF(C279&lt;'Dados gerais'!$B$15/1000000,0,('Dados gerais'!$B$21+'Dados gerais'!$B$19)*86400*'Série de vazões medidas'!B281/1000000))</f>
        <v>#NUM!</v>
      </c>
      <c r="I279" s="5" t="e">
        <f t="shared" si="17"/>
        <v>#NUM!</v>
      </c>
      <c r="J279" s="5" t="e">
        <f>IF(A279="","",MAX(0,I279-'Dados gerais'!$B$14/1000000))</f>
        <v>#NUM!</v>
      </c>
      <c r="K279" s="5" t="e">
        <f t="shared" si="19"/>
        <v>#NUM!</v>
      </c>
    </row>
    <row r="280" spans="1:11" x14ac:dyDescent="0.25">
      <c r="A280" s="2" t="e">
        <f>'Série de vazões medidas'!A282</f>
        <v>#NUM!</v>
      </c>
      <c r="B280" s="1" t="e">
        <f>IF(A280="","",'Série de vazões medidas'!C282*'Dados gerais'!$B$11/'Dados gerais'!$B$10)</f>
        <v>#NUM!</v>
      </c>
      <c r="C280" s="4" t="e">
        <f t="shared" si="18"/>
        <v>#NUM!</v>
      </c>
      <c r="D280" s="4" t="e">
        <f>IF(A280="","",B280*86400*'Série de vazões medidas'!B282/1000000)</f>
        <v>#NUM!</v>
      </c>
      <c r="E280" t="e">
        <f>IF(A280="","",VLOOKUP(C280*1000000,'Dados gerais'!$C$28:$D$2916,2))</f>
        <v>#NUM!</v>
      </c>
      <c r="F280" s="5" t="e">
        <f>IF(A280="","",VLOOKUP(MONTH($A280),'Dados gerais'!$I$5:$J$16,2))</f>
        <v>#NUM!</v>
      </c>
      <c r="G280" s="5" t="e">
        <f t="shared" si="16"/>
        <v>#NUM!</v>
      </c>
      <c r="H280" s="1" t="e">
        <f>IF(A280="","",IF(C280&lt;'Dados gerais'!$B$15/1000000,0,('Dados gerais'!$B$21+'Dados gerais'!$B$19)*86400*'Série de vazões medidas'!B282/1000000))</f>
        <v>#NUM!</v>
      </c>
      <c r="I280" s="5" t="e">
        <f t="shared" si="17"/>
        <v>#NUM!</v>
      </c>
      <c r="J280" s="5" t="e">
        <f>IF(A280="","",MAX(0,I280-'Dados gerais'!$B$14/1000000))</f>
        <v>#NUM!</v>
      </c>
      <c r="K280" s="5" t="e">
        <f t="shared" si="19"/>
        <v>#NUM!</v>
      </c>
    </row>
    <row r="281" spans="1:11" x14ac:dyDescent="0.25">
      <c r="A281" s="2" t="e">
        <f>'Série de vazões medidas'!A283</f>
        <v>#NUM!</v>
      </c>
      <c r="B281" s="1" t="e">
        <f>IF(A281="","",'Série de vazões medidas'!C283*'Dados gerais'!$B$11/'Dados gerais'!$B$10)</f>
        <v>#NUM!</v>
      </c>
      <c r="C281" s="4" t="e">
        <f t="shared" si="18"/>
        <v>#NUM!</v>
      </c>
      <c r="D281" s="4" t="e">
        <f>IF(A281="","",B281*86400*'Série de vazões medidas'!B283/1000000)</f>
        <v>#NUM!</v>
      </c>
      <c r="E281" t="e">
        <f>IF(A281="","",VLOOKUP(C281*1000000,'Dados gerais'!$C$28:$D$2916,2))</f>
        <v>#NUM!</v>
      </c>
      <c r="F281" s="5" t="e">
        <f>IF(A281="","",VLOOKUP(MONTH($A281),'Dados gerais'!$I$5:$J$16,2))</f>
        <v>#NUM!</v>
      </c>
      <c r="G281" s="5" t="e">
        <f t="shared" si="16"/>
        <v>#NUM!</v>
      </c>
      <c r="H281" s="1" t="e">
        <f>IF(A281="","",IF(C281&lt;'Dados gerais'!$B$15/1000000,0,('Dados gerais'!$B$21+'Dados gerais'!$B$19)*86400*'Série de vazões medidas'!B283/1000000))</f>
        <v>#NUM!</v>
      </c>
      <c r="I281" s="5" t="e">
        <f t="shared" si="17"/>
        <v>#NUM!</v>
      </c>
      <c r="J281" s="5" t="e">
        <f>IF(A281="","",MAX(0,I281-'Dados gerais'!$B$14/1000000))</f>
        <v>#NUM!</v>
      </c>
      <c r="K281" s="5" t="e">
        <f t="shared" si="19"/>
        <v>#NUM!</v>
      </c>
    </row>
    <row r="282" spans="1:11" x14ac:dyDescent="0.25">
      <c r="A282" s="2" t="e">
        <f>'Série de vazões medidas'!A284</f>
        <v>#NUM!</v>
      </c>
      <c r="B282" s="1" t="e">
        <f>IF(A282="","",'Série de vazões medidas'!C284*'Dados gerais'!$B$11/'Dados gerais'!$B$10)</f>
        <v>#NUM!</v>
      </c>
      <c r="C282" s="4" t="e">
        <f t="shared" si="18"/>
        <v>#NUM!</v>
      </c>
      <c r="D282" s="4" t="e">
        <f>IF(A282="","",B282*86400*'Série de vazões medidas'!B284/1000000)</f>
        <v>#NUM!</v>
      </c>
      <c r="E282" t="e">
        <f>IF(A282="","",VLOOKUP(C282*1000000,'Dados gerais'!$C$28:$D$2916,2))</f>
        <v>#NUM!</v>
      </c>
      <c r="F282" s="5" t="e">
        <f>IF(A282="","",VLOOKUP(MONTH($A282),'Dados gerais'!$I$5:$J$16,2))</f>
        <v>#NUM!</v>
      </c>
      <c r="G282" s="5" t="e">
        <f t="shared" si="16"/>
        <v>#NUM!</v>
      </c>
      <c r="H282" s="1" t="e">
        <f>IF(A282="","",IF(C282&lt;'Dados gerais'!$B$15/1000000,0,('Dados gerais'!$B$21+'Dados gerais'!$B$19)*86400*'Série de vazões medidas'!B284/1000000))</f>
        <v>#NUM!</v>
      </c>
      <c r="I282" s="5" t="e">
        <f t="shared" si="17"/>
        <v>#NUM!</v>
      </c>
      <c r="J282" s="5" t="e">
        <f>IF(A282="","",MAX(0,I282-'Dados gerais'!$B$14/1000000))</f>
        <v>#NUM!</v>
      </c>
      <c r="K282" s="5" t="e">
        <f t="shared" si="19"/>
        <v>#NUM!</v>
      </c>
    </row>
    <row r="283" spans="1:11" x14ac:dyDescent="0.25">
      <c r="A283" s="2" t="e">
        <f>'Série de vazões medidas'!A285</f>
        <v>#NUM!</v>
      </c>
      <c r="B283" s="1" t="e">
        <f>IF(A283="","",'Série de vazões medidas'!C285*'Dados gerais'!$B$11/'Dados gerais'!$B$10)</f>
        <v>#NUM!</v>
      </c>
      <c r="C283" s="4" t="e">
        <f t="shared" si="18"/>
        <v>#NUM!</v>
      </c>
      <c r="D283" s="4" t="e">
        <f>IF(A283="","",B283*86400*'Série de vazões medidas'!B285/1000000)</f>
        <v>#NUM!</v>
      </c>
      <c r="E283" t="e">
        <f>IF(A283="","",VLOOKUP(C283*1000000,'Dados gerais'!$C$28:$D$2916,2))</f>
        <v>#NUM!</v>
      </c>
      <c r="F283" s="5" t="e">
        <f>IF(A283="","",VLOOKUP(MONTH($A283),'Dados gerais'!$I$5:$J$16,2))</f>
        <v>#NUM!</v>
      </c>
      <c r="G283" s="5" t="e">
        <f t="shared" si="16"/>
        <v>#NUM!</v>
      </c>
      <c r="H283" s="1" t="e">
        <f>IF(A283="","",IF(C283&lt;'Dados gerais'!$B$15/1000000,0,('Dados gerais'!$B$21+'Dados gerais'!$B$19)*86400*'Série de vazões medidas'!B285/1000000))</f>
        <v>#NUM!</v>
      </c>
      <c r="I283" s="5" t="e">
        <f t="shared" si="17"/>
        <v>#NUM!</v>
      </c>
      <c r="J283" s="5" t="e">
        <f>IF(A283="","",MAX(0,I283-'Dados gerais'!$B$14/1000000))</f>
        <v>#NUM!</v>
      </c>
      <c r="K283" s="5" t="e">
        <f t="shared" si="19"/>
        <v>#NUM!</v>
      </c>
    </row>
    <row r="284" spans="1:11" x14ac:dyDescent="0.25">
      <c r="A284" s="2" t="e">
        <f>'Série de vazões medidas'!A286</f>
        <v>#NUM!</v>
      </c>
      <c r="B284" s="1" t="e">
        <f>IF(A284="","",'Série de vazões medidas'!C286*'Dados gerais'!$B$11/'Dados gerais'!$B$10)</f>
        <v>#NUM!</v>
      </c>
      <c r="C284" s="4" t="e">
        <f t="shared" si="18"/>
        <v>#NUM!</v>
      </c>
      <c r="D284" s="4" t="e">
        <f>IF(A284="","",B284*86400*'Série de vazões medidas'!B286/1000000)</f>
        <v>#NUM!</v>
      </c>
      <c r="E284" t="e">
        <f>IF(A284="","",VLOOKUP(C284*1000000,'Dados gerais'!$C$28:$D$2916,2))</f>
        <v>#NUM!</v>
      </c>
      <c r="F284" s="5" t="e">
        <f>IF(A284="","",VLOOKUP(MONTH($A284),'Dados gerais'!$I$5:$J$16,2))</f>
        <v>#NUM!</v>
      </c>
      <c r="G284" s="5" t="e">
        <f t="shared" si="16"/>
        <v>#NUM!</v>
      </c>
      <c r="H284" s="1" t="e">
        <f>IF(A284="","",IF(C284&lt;'Dados gerais'!$B$15/1000000,0,('Dados gerais'!$B$21+'Dados gerais'!$B$19)*86400*'Série de vazões medidas'!B286/1000000))</f>
        <v>#NUM!</v>
      </c>
      <c r="I284" s="5" t="e">
        <f t="shared" si="17"/>
        <v>#NUM!</v>
      </c>
      <c r="J284" s="5" t="e">
        <f>IF(A284="","",MAX(0,I284-'Dados gerais'!$B$14/1000000))</f>
        <v>#NUM!</v>
      </c>
      <c r="K284" s="5" t="e">
        <f t="shared" si="19"/>
        <v>#NUM!</v>
      </c>
    </row>
    <row r="285" spans="1:11" x14ac:dyDescent="0.25">
      <c r="A285" s="2" t="e">
        <f>'Série de vazões medidas'!A287</f>
        <v>#NUM!</v>
      </c>
      <c r="B285" s="1" t="e">
        <f>IF(A285="","",'Série de vazões medidas'!C287*'Dados gerais'!$B$11/'Dados gerais'!$B$10)</f>
        <v>#NUM!</v>
      </c>
      <c r="C285" s="4" t="e">
        <f t="shared" si="18"/>
        <v>#NUM!</v>
      </c>
      <c r="D285" s="4" t="e">
        <f>IF(A285="","",B285*86400*'Série de vazões medidas'!B287/1000000)</f>
        <v>#NUM!</v>
      </c>
      <c r="E285" t="e">
        <f>IF(A285="","",VLOOKUP(C285*1000000,'Dados gerais'!$C$28:$D$2916,2))</f>
        <v>#NUM!</v>
      </c>
      <c r="F285" s="5" t="e">
        <f>IF(A285="","",VLOOKUP(MONTH($A285),'Dados gerais'!$I$5:$J$16,2))</f>
        <v>#NUM!</v>
      </c>
      <c r="G285" s="5" t="e">
        <f t="shared" si="16"/>
        <v>#NUM!</v>
      </c>
      <c r="H285" s="1" t="e">
        <f>IF(A285="","",IF(C285&lt;'Dados gerais'!$B$15/1000000,0,('Dados gerais'!$B$21+'Dados gerais'!$B$19)*86400*'Série de vazões medidas'!B287/1000000))</f>
        <v>#NUM!</v>
      </c>
      <c r="I285" s="5" t="e">
        <f t="shared" si="17"/>
        <v>#NUM!</v>
      </c>
      <c r="J285" s="5" t="e">
        <f>IF(A285="","",MAX(0,I285-'Dados gerais'!$B$14/1000000))</f>
        <v>#NUM!</v>
      </c>
      <c r="K285" s="5" t="e">
        <f t="shared" si="19"/>
        <v>#NUM!</v>
      </c>
    </row>
    <row r="286" spans="1:11" x14ac:dyDescent="0.25">
      <c r="A286" s="2" t="e">
        <f>'Série de vazões medidas'!A288</f>
        <v>#NUM!</v>
      </c>
      <c r="B286" s="1" t="e">
        <f>IF(A286="","",'Série de vazões medidas'!C288*'Dados gerais'!$B$11/'Dados gerais'!$B$10)</f>
        <v>#NUM!</v>
      </c>
      <c r="C286" s="4" t="e">
        <f t="shared" si="18"/>
        <v>#NUM!</v>
      </c>
      <c r="D286" s="4" t="e">
        <f>IF(A286="","",B286*86400*'Série de vazões medidas'!B288/1000000)</f>
        <v>#NUM!</v>
      </c>
      <c r="E286" t="e">
        <f>IF(A286="","",VLOOKUP(C286*1000000,'Dados gerais'!$C$28:$D$2916,2))</f>
        <v>#NUM!</v>
      </c>
      <c r="F286" s="5" t="e">
        <f>IF(A286="","",VLOOKUP(MONTH($A286),'Dados gerais'!$I$5:$J$16,2))</f>
        <v>#NUM!</v>
      </c>
      <c r="G286" s="5" t="e">
        <f t="shared" si="16"/>
        <v>#NUM!</v>
      </c>
      <c r="H286" s="1" t="e">
        <f>IF(A286="","",IF(C286&lt;'Dados gerais'!$B$15/1000000,0,('Dados gerais'!$B$21+'Dados gerais'!$B$19)*86400*'Série de vazões medidas'!B288/1000000))</f>
        <v>#NUM!</v>
      </c>
      <c r="I286" s="5" t="e">
        <f t="shared" si="17"/>
        <v>#NUM!</v>
      </c>
      <c r="J286" s="5" t="e">
        <f>IF(A286="","",MAX(0,I286-'Dados gerais'!$B$14/1000000))</f>
        <v>#NUM!</v>
      </c>
      <c r="K286" s="5" t="e">
        <f t="shared" si="19"/>
        <v>#NUM!</v>
      </c>
    </row>
    <row r="287" spans="1:11" x14ac:dyDescent="0.25">
      <c r="A287" s="2" t="e">
        <f>'Série de vazões medidas'!A289</f>
        <v>#NUM!</v>
      </c>
      <c r="B287" s="1" t="e">
        <f>IF(A287="","",'Série de vazões medidas'!C289*'Dados gerais'!$B$11/'Dados gerais'!$B$10)</f>
        <v>#NUM!</v>
      </c>
      <c r="C287" s="4" t="e">
        <f t="shared" si="18"/>
        <v>#NUM!</v>
      </c>
      <c r="D287" s="4" t="e">
        <f>IF(A287="","",B287*86400*'Série de vazões medidas'!B289/1000000)</f>
        <v>#NUM!</v>
      </c>
      <c r="E287" t="e">
        <f>IF(A287="","",VLOOKUP(C287*1000000,'Dados gerais'!$C$28:$D$2916,2))</f>
        <v>#NUM!</v>
      </c>
      <c r="F287" s="5" t="e">
        <f>IF(A287="","",VLOOKUP(MONTH($A287),'Dados gerais'!$I$5:$J$16,2))</f>
        <v>#NUM!</v>
      </c>
      <c r="G287" s="5" t="e">
        <f t="shared" si="16"/>
        <v>#NUM!</v>
      </c>
      <c r="H287" s="1" t="e">
        <f>IF(A287="","",IF(C287&lt;'Dados gerais'!$B$15/1000000,0,('Dados gerais'!$B$21+'Dados gerais'!$B$19)*86400*'Série de vazões medidas'!B289/1000000))</f>
        <v>#NUM!</v>
      </c>
      <c r="I287" s="5" t="e">
        <f t="shared" si="17"/>
        <v>#NUM!</v>
      </c>
      <c r="J287" s="5" t="e">
        <f>IF(A287="","",MAX(0,I287-'Dados gerais'!$B$14/1000000))</f>
        <v>#NUM!</v>
      </c>
      <c r="K287" s="5" t="e">
        <f t="shared" si="19"/>
        <v>#NUM!</v>
      </c>
    </row>
    <row r="288" spans="1:11" x14ac:dyDescent="0.25">
      <c r="A288" s="2" t="e">
        <f>'Série de vazões medidas'!A290</f>
        <v>#NUM!</v>
      </c>
      <c r="B288" s="1" t="e">
        <f>IF(A288="","",'Série de vazões medidas'!C290*'Dados gerais'!$B$11/'Dados gerais'!$B$10)</f>
        <v>#NUM!</v>
      </c>
      <c r="C288" s="4" t="e">
        <f t="shared" si="18"/>
        <v>#NUM!</v>
      </c>
      <c r="D288" s="4" t="e">
        <f>IF(A288="","",B288*86400*'Série de vazões medidas'!B290/1000000)</f>
        <v>#NUM!</v>
      </c>
      <c r="E288" t="e">
        <f>IF(A288="","",VLOOKUP(C288*1000000,'Dados gerais'!$C$28:$D$2916,2))</f>
        <v>#NUM!</v>
      </c>
      <c r="F288" s="5" t="e">
        <f>IF(A288="","",VLOOKUP(MONTH($A288),'Dados gerais'!$I$5:$J$16,2))</f>
        <v>#NUM!</v>
      </c>
      <c r="G288" s="5" t="e">
        <f t="shared" si="16"/>
        <v>#NUM!</v>
      </c>
      <c r="H288" s="1" t="e">
        <f>IF(A288="","",IF(C288&lt;'Dados gerais'!$B$15/1000000,0,('Dados gerais'!$B$21+'Dados gerais'!$B$19)*86400*'Série de vazões medidas'!B290/1000000))</f>
        <v>#NUM!</v>
      </c>
      <c r="I288" s="5" t="e">
        <f t="shared" si="17"/>
        <v>#NUM!</v>
      </c>
      <c r="J288" s="5" t="e">
        <f>IF(A288="","",MAX(0,I288-'Dados gerais'!$B$14/1000000))</f>
        <v>#NUM!</v>
      </c>
      <c r="K288" s="5" t="e">
        <f t="shared" si="19"/>
        <v>#NUM!</v>
      </c>
    </row>
    <row r="289" spans="1:11" x14ac:dyDescent="0.25">
      <c r="A289" s="2" t="e">
        <f>'Série de vazões medidas'!A291</f>
        <v>#NUM!</v>
      </c>
      <c r="B289" s="1" t="e">
        <f>IF(A289="","",'Série de vazões medidas'!C291*'Dados gerais'!$B$11/'Dados gerais'!$B$10)</f>
        <v>#NUM!</v>
      </c>
      <c r="C289" s="4" t="e">
        <f t="shared" si="18"/>
        <v>#NUM!</v>
      </c>
      <c r="D289" s="4" t="e">
        <f>IF(A289="","",B289*86400*'Série de vazões medidas'!B291/1000000)</f>
        <v>#NUM!</v>
      </c>
      <c r="E289" t="e">
        <f>IF(A289="","",VLOOKUP(C289*1000000,'Dados gerais'!$C$28:$D$2916,2))</f>
        <v>#NUM!</v>
      </c>
      <c r="F289" s="5" t="e">
        <f>IF(A289="","",VLOOKUP(MONTH($A289),'Dados gerais'!$I$5:$J$16,2))</f>
        <v>#NUM!</v>
      </c>
      <c r="G289" s="5" t="e">
        <f t="shared" si="16"/>
        <v>#NUM!</v>
      </c>
      <c r="H289" s="1" t="e">
        <f>IF(A289="","",IF(C289&lt;'Dados gerais'!$B$15/1000000,0,('Dados gerais'!$B$21+'Dados gerais'!$B$19)*86400*'Série de vazões medidas'!B291/1000000))</f>
        <v>#NUM!</v>
      </c>
      <c r="I289" s="5" t="e">
        <f t="shared" si="17"/>
        <v>#NUM!</v>
      </c>
      <c r="J289" s="5" t="e">
        <f>IF(A289="","",MAX(0,I289-'Dados gerais'!$B$14/1000000))</f>
        <v>#NUM!</v>
      </c>
      <c r="K289" s="5" t="e">
        <f t="shared" si="19"/>
        <v>#NUM!</v>
      </c>
    </row>
    <row r="290" spans="1:11" x14ac:dyDescent="0.25">
      <c r="A290" s="2" t="e">
        <f>'Série de vazões medidas'!A292</f>
        <v>#NUM!</v>
      </c>
      <c r="B290" s="1" t="e">
        <f>IF(A290="","",'Série de vazões medidas'!C292*'Dados gerais'!$B$11/'Dados gerais'!$B$10)</f>
        <v>#NUM!</v>
      </c>
      <c r="C290" s="4" t="e">
        <f t="shared" si="18"/>
        <v>#NUM!</v>
      </c>
      <c r="D290" s="4" t="e">
        <f>IF(A290="","",B290*86400*'Série de vazões medidas'!B292/1000000)</f>
        <v>#NUM!</v>
      </c>
      <c r="E290" t="e">
        <f>IF(A290="","",VLOOKUP(C290*1000000,'Dados gerais'!$C$28:$D$2916,2))</f>
        <v>#NUM!</v>
      </c>
      <c r="F290" s="5" t="e">
        <f>IF(A290="","",VLOOKUP(MONTH($A290),'Dados gerais'!$I$5:$J$16,2))</f>
        <v>#NUM!</v>
      </c>
      <c r="G290" s="5" t="e">
        <f t="shared" si="16"/>
        <v>#NUM!</v>
      </c>
      <c r="H290" s="1" t="e">
        <f>IF(A290="","",IF(C290&lt;'Dados gerais'!$B$15/1000000,0,('Dados gerais'!$B$21+'Dados gerais'!$B$19)*86400*'Série de vazões medidas'!B292/1000000))</f>
        <v>#NUM!</v>
      </c>
      <c r="I290" s="5" t="e">
        <f t="shared" si="17"/>
        <v>#NUM!</v>
      </c>
      <c r="J290" s="5" t="e">
        <f>IF(A290="","",MAX(0,I290-'Dados gerais'!$B$14/1000000))</f>
        <v>#NUM!</v>
      </c>
      <c r="K290" s="5" t="e">
        <f t="shared" si="19"/>
        <v>#NUM!</v>
      </c>
    </row>
    <row r="291" spans="1:11" x14ac:dyDescent="0.25">
      <c r="A291" s="2" t="e">
        <f>'Série de vazões medidas'!A293</f>
        <v>#NUM!</v>
      </c>
      <c r="B291" s="1" t="e">
        <f>IF(A291="","",'Série de vazões medidas'!C293*'Dados gerais'!$B$11/'Dados gerais'!$B$10)</f>
        <v>#NUM!</v>
      </c>
      <c r="C291" s="4" t="e">
        <f t="shared" si="18"/>
        <v>#NUM!</v>
      </c>
      <c r="D291" s="4" t="e">
        <f>IF(A291="","",B291*86400*'Série de vazões medidas'!B293/1000000)</f>
        <v>#NUM!</v>
      </c>
      <c r="E291" t="e">
        <f>IF(A291="","",VLOOKUP(C291*1000000,'Dados gerais'!$C$28:$D$2916,2))</f>
        <v>#NUM!</v>
      </c>
      <c r="F291" s="5" t="e">
        <f>IF(A291="","",VLOOKUP(MONTH($A291),'Dados gerais'!$I$5:$J$16,2))</f>
        <v>#NUM!</v>
      </c>
      <c r="G291" s="5" t="e">
        <f t="shared" si="16"/>
        <v>#NUM!</v>
      </c>
      <c r="H291" s="1" t="e">
        <f>IF(A291="","",IF(C291&lt;'Dados gerais'!$B$15/1000000,0,('Dados gerais'!$B$21+'Dados gerais'!$B$19)*86400*'Série de vazões medidas'!B293/1000000))</f>
        <v>#NUM!</v>
      </c>
      <c r="I291" s="5" t="e">
        <f t="shared" si="17"/>
        <v>#NUM!</v>
      </c>
      <c r="J291" s="5" t="e">
        <f>IF(A291="","",MAX(0,I291-'Dados gerais'!$B$14/1000000))</f>
        <v>#NUM!</v>
      </c>
      <c r="K291" s="5" t="e">
        <f t="shared" si="19"/>
        <v>#NUM!</v>
      </c>
    </row>
    <row r="292" spans="1:11" x14ac:dyDescent="0.25">
      <c r="A292" s="2" t="e">
        <f>'Série de vazões medidas'!A294</f>
        <v>#NUM!</v>
      </c>
      <c r="B292" s="1" t="e">
        <f>IF(A292="","",'Série de vazões medidas'!C294*'Dados gerais'!$B$11/'Dados gerais'!$B$10)</f>
        <v>#NUM!</v>
      </c>
      <c r="C292" s="4" t="e">
        <f t="shared" si="18"/>
        <v>#NUM!</v>
      </c>
      <c r="D292" s="4" t="e">
        <f>IF(A292="","",B292*86400*'Série de vazões medidas'!B294/1000000)</f>
        <v>#NUM!</v>
      </c>
      <c r="E292" t="e">
        <f>IF(A292="","",VLOOKUP(C292*1000000,'Dados gerais'!$C$28:$D$2916,2))</f>
        <v>#NUM!</v>
      </c>
      <c r="F292" s="5" t="e">
        <f>IF(A292="","",VLOOKUP(MONTH($A292),'Dados gerais'!$I$5:$J$16,2))</f>
        <v>#NUM!</v>
      </c>
      <c r="G292" s="5" t="e">
        <f t="shared" si="16"/>
        <v>#NUM!</v>
      </c>
      <c r="H292" s="1" t="e">
        <f>IF(A292="","",IF(C292&lt;'Dados gerais'!$B$15/1000000,0,('Dados gerais'!$B$21+'Dados gerais'!$B$19)*86400*'Série de vazões medidas'!B294/1000000))</f>
        <v>#NUM!</v>
      </c>
      <c r="I292" s="5" t="e">
        <f t="shared" si="17"/>
        <v>#NUM!</v>
      </c>
      <c r="J292" s="5" t="e">
        <f>IF(A292="","",MAX(0,I292-'Dados gerais'!$B$14/1000000))</f>
        <v>#NUM!</v>
      </c>
      <c r="K292" s="5" t="e">
        <f t="shared" si="19"/>
        <v>#NUM!</v>
      </c>
    </row>
    <row r="293" spans="1:11" x14ac:dyDescent="0.25">
      <c r="A293" s="2" t="e">
        <f>'Série de vazões medidas'!A295</f>
        <v>#NUM!</v>
      </c>
      <c r="B293" s="1" t="e">
        <f>IF(A293="","",'Série de vazões medidas'!C295*'Dados gerais'!$B$11/'Dados gerais'!$B$10)</f>
        <v>#NUM!</v>
      </c>
      <c r="C293" s="4" t="e">
        <f t="shared" si="18"/>
        <v>#NUM!</v>
      </c>
      <c r="D293" s="4" t="e">
        <f>IF(A293="","",B293*86400*'Série de vazões medidas'!B295/1000000)</f>
        <v>#NUM!</v>
      </c>
      <c r="E293" t="e">
        <f>IF(A293="","",VLOOKUP(C293*1000000,'Dados gerais'!$C$28:$D$2916,2))</f>
        <v>#NUM!</v>
      </c>
      <c r="F293" s="5" t="e">
        <f>IF(A293="","",VLOOKUP(MONTH($A293),'Dados gerais'!$I$5:$J$16,2))</f>
        <v>#NUM!</v>
      </c>
      <c r="G293" s="5" t="e">
        <f t="shared" si="16"/>
        <v>#NUM!</v>
      </c>
      <c r="H293" s="1" t="e">
        <f>IF(A293="","",IF(C293&lt;'Dados gerais'!$B$15/1000000,0,('Dados gerais'!$B$21+'Dados gerais'!$B$19)*86400*'Série de vazões medidas'!B295/1000000))</f>
        <v>#NUM!</v>
      </c>
      <c r="I293" s="5" t="e">
        <f t="shared" si="17"/>
        <v>#NUM!</v>
      </c>
      <c r="J293" s="5" t="e">
        <f>IF(A293="","",MAX(0,I293-'Dados gerais'!$B$14/1000000))</f>
        <v>#NUM!</v>
      </c>
      <c r="K293" s="5" t="e">
        <f t="shared" si="19"/>
        <v>#NUM!</v>
      </c>
    </row>
    <row r="294" spans="1:11" x14ac:dyDescent="0.25">
      <c r="A294" s="2" t="e">
        <f>'Série de vazões medidas'!A296</f>
        <v>#NUM!</v>
      </c>
      <c r="B294" s="1" t="e">
        <f>IF(A294="","",'Série de vazões medidas'!C296*'Dados gerais'!$B$11/'Dados gerais'!$B$10)</f>
        <v>#NUM!</v>
      </c>
      <c r="C294" s="4" t="e">
        <f t="shared" si="18"/>
        <v>#NUM!</v>
      </c>
      <c r="D294" s="4" t="e">
        <f>IF(A294="","",B294*86400*'Série de vazões medidas'!B296/1000000)</f>
        <v>#NUM!</v>
      </c>
      <c r="E294" t="e">
        <f>IF(A294="","",VLOOKUP(C294*1000000,'Dados gerais'!$C$28:$D$2916,2))</f>
        <v>#NUM!</v>
      </c>
      <c r="F294" s="5" t="e">
        <f>IF(A294="","",VLOOKUP(MONTH($A294),'Dados gerais'!$I$5:$J$16,2))</f>
        <v>#NUM!</v>
      </c>
      <c r="G294" s="5" t="e">
        <f t="shared" si="16"/>
        <v>#NUM!</v>
      </c>
      <c r="H294" s="1" t="e">
        <f>IF(A294="","",IF(C294&lt;'Dados gerais'!$B$15/1000000,0,('Dados gerais'!$B$21+'Dados gerais'!$B$19)*86400*'Série de vazões medidas'!B296/1000000))</f>
        <v>#NUM!</v>
      </c>
      <c r="I294" s="5" t="e">
        <f t="shared" si="17"/>
        <v>#NUM!</v>
      </c>
      <c r="J294" s="5" t="e">
        <f>IF(A294="","",MAX(0,I294-'Dados gerais'!$B$14/1000000))</f>
        <v>#NUM!</v>
      </c>
      <c r="K294" s="5" t="e">
        <f t="shared" si="19"/>
        <v>#NUM!</v>
      </c>
    </row>
    <row r="295" spans="1:11" x14ac:dyDescent="0.25">
      <c r="A295" s="2" t="e">
        <f>'Série de vazões medidas'!A297</f>
        <v>#NUM!</v>
      </c>
      <c r="B295" s="1" t="e">
        <f>IF(A295="","",'Série de vazões medidas'!C297*'Dados gerais'!$B$11/'Dados gerais'!$B$10)</f>
        <v>#NUM!</v>
      </c>
      <c r="C295" s="4" t="e">
        <f t="shared" si="18"/>
        <v>#NUM!</v>
      </c>
      <c r="D295" s="4" t="e">
        <f>IF(A295="","",B295*86400*'Série de vazões medidas'!B297/1000000)</f>
        <v>#NUM!</v>
      </c>
      <c r="E295" t="e">
        <f>IF(A295="","",VLOOKUP(C295*1000000,'Dados gerais'!$C$28:$D$2916,2))</f>
        <v>#NUM!</v>
      </c>
      <c r="F295" s="5" t="e">
        <f>IF(A295="","",VLOOKUP(MONTH($A295),'Dados gerais'!$I$5:$J$16,2))</f>
        <v>#NUM!</v>
      </c>
      <c r="G295" s="5" t="e">
        <f t="shared" si="16"/>
        <v>#NUM!</v>
      </c>
      <c r="H295" s="1" t="e">
        <f>IF(A295="","",IF(C295&lt;'Dados gerais'!$B$15/1000000,0,('Dados gerais'!$B$21+'Dados gerais'!$B$19)*86400*'Série de vazões medidas'!B297/1000000))</f>
        <v>#NUM!</v>
      </c>
      <c r="I295" s="5" t="e">
        <f t="shared" si="17"/>
        <v>#NUM!</v>
      </c>
      <c r="J295" s="5" t="e">
        <f>IF(A295="","",MAX(0,I295-'Dados gerais'!$B$14/1000000))</f>
        <v>#NUM!</v>
      </c>
      <c r="K295" s="5" t="e">
        <f t="shared" si="19"/>
        <v>#NUM!</v>
      </c>
    </row>
    <row r="296" spans="1:11" x14ac:dyDescent="0.25">
      <c r="A296" s="2" t="e">
        <f>'Série de vazões medidas'!A298</f>
        <v>#NUM!</v>
      </c>
      <c r="B296" s="1" t="e">
        <f>IF(A296="","",'Série de vazões medidas'!C298*'Dados gerais'!$B$11/'Dados gerais'!$B$10)</f>
        <v>#NUM!</v>
      </c>
      <c r="C296" s="4" t="e">
        <f t="shared" si="18"/>
        <v>#NUM!</v>
      </c>
      <c r="D296" s="4" t="e">
        <f>IF(A296="","",B296*86400*'Série de vazões medidas'!B298/1000000)</f>
        <v>#NUM!</v>
      </c>
      <c r="E296" t="e">
        <f>IF(A296="","",VLOOKUP(C296*1000000,'Dados gerais'!$C$28:$D$2916,2))</f>
        <v>#NUM!</v>
      </c>
      <c r="F296" s="5" t="e">
        <f>IF(A296="","",VLOOKUP(MONTH($A296),'Dados gerais'!$I$5:$J$16,2))</f>
        <v>#NUM!</v>
      </c>
      <c r="G296" s="5" t="e">
        <f t="shared" si="16"/>
        <v>#NUM!</v>
      </c>
      <c r="H296" s="1" t="e">
        <f>IF(A296="","",IF(C296&lt;'Dados gerais'!$B$15/1000000,0,('Dados gerais'!$B$21+'Dados gerais'!$B$19)*86400*'Série de vazões medidas'!B298/1000000))</f>
        <v>#NUM!</v>
      </c>
      <c r="I296" s="5" t="e">
        <f t="shared" si="17"/>
        <v>#NUM!</v>
      </c>
      <c r="J296" s="5" t="e">
        <f>IF(A296="","",MAX(0,I296-'Dados gerais'!$B$14/1000000))</f>
        <v>#NUM!</v>
      </c>
      <c r="K296" s="5" t="e">
        <f t="shared" si="19"/>
        <v>#NUM!</v>
      </c>
    </row>
    <row r="297" spans="1:11" x14ac:dyDescent="0.25">
      <c r="A297" s="2" t="e">
        <f>'Série de vazões medidas'!A299</f>
        <v>#NUM!</v>
      </c>
      <c r="B297" s="1" t="e">
        <f>IF(A297="","",'Série de vazões medidas'!C299*'Dados gerais'!$B$11/'Dados gerais'!$B$10)</f>
        <v>#NUM!</v>
      </c>
      <c r="C297" s="4" t="e">
        <f t="shared" si="18"/>
        <v>#NUM!</v>
      </c>
      <c r="D297" s="4" t="e">
        <f>IF(A297="","",B297*86400*'Série de vazões medidas'!B299/1000000)</f>
        <v>#NUM!</v>
      </c>
      <c r="E297" t="e">
        <f>IF(A297="","",VLOOKUP(C297*1000000,'Dados gerais'!$C$28:$D$2916,2))</f>
        <v>#NUM!</v>
      </c>
      <c r="F297" s="5" t="e">
        <f>IF(A297="","",VLOOKUP(MONTH($A297),'Dados gerais'!$I$5:$J$16,2))</f>
        <v>#NUM!</v>
      </c>
      <c r="G297" s="5" t="e">
        <f t="shared" si="16"/>
        <v>#NUM!</v>
      </c>
      <c r="H297" s="1" t="e">
        <f>IF(A297="","",IF(C297&lt;'Dados gerais'!$B$15/1000000,0,('Dados gerais'!$B$21+'Dados gerais'!$B$19)*86400*'Série de vazões medidas'!B299/1000000))</f>
        <v>#NUM!</v>
      </c>
      <c r="I297" s="5" t="e">
        <f t="shared" si="17"/>
        <v>#NUM!</v>
      </c>
      <c r="J297" s="5" t="e">
        <f>IF(A297="","",MAX(0,I297-'Dados gerais'!$B$14/1000000))</f>
        <v>#NUM!</v>
      </c>
      <c r="K297" s="5" t="e">
        <f t="shared" si="19"/>
        <v>#NUM!</v>
      </c>
    </row>
    <row r="298" spans="1:11" x14ac:dyDescent="0.25">
      <c r="A298" s="2" t="e">
        <f>'Série de vazões medidas'!A300</f>
        <v>#NUM!</v>
      </c>
      <c r="B298" s="1" t="e">
        <f>IF(A298="","",'Série de vazões medidas'!C300*'Dados gerais'!$B$11/'Dados gerais'!$B$10)</f>
        <v>#NUM!</v>
      </c>
      <c r="C298" s="4" t="e">
        <f t="shared" si="18"/>
        <v>#NUM!</v>
      </c>
      <c r="D298" s="4" t="e">
        <f>IF(A298="","",B298*86400*'Série de vazões medidas'!B300/1000000)</f>
        <v>#NUM!</v>
      </c>
      <c r="E298" t="e">
        <f>IF(A298="","",VLOOKUP(C298*1000000,'Dados gerais'!$C$28:$D$2916,2))</f>
        <v>#NUM!</v>
      </c>
      <c r="F298" s="5" t="e">
        <f>IF(A298="","",VLOOKUP(MONTH($A298),'Dados gerais'!$I$5:$J$16,2))</f>
        <v>#NUM!</v>
      </c>
      <c r="G298" s="5" t="e">
        <f t="shared" si="16"/>
        <v>#NUM!</v>
      </c>
      <c r="H298" s="1" t="e">
        <f>IF(A298="","",IF(C298&lt;'Dados gerais'!$B$15/1000000,0,('Dados gerais'!$B$21+'Dados gerais'!$B$19)*86400*'Série de vazões medidas'!B300/1000000))</f>
        <v>#NUM!</v>
      </c>
      <c r="I298" s="5" t="e">
        <f t="shared" si="17"/>
        <v>#NUM!</v>
      </c>
      <c r="J298" s="5" t="e">
        <f>IF(A298="","",MAX(0,I298-'Dados gerais'!$B$14/1000000))</f>
        <v>#NUM!</v>
      </c>
      <c r="K298" s="5" t="e">
        <f t="shared" si="19"/>
        <v>#NUM!</v>
      </c>
    </row>
    <row r="299" spans="1:11" x14ac:dyDescent="0.25">
      <c r="A299" s="2" t="e">
        <f>'Série de vazões medidas'!A301</f>
        <v>#NUM!</v>
      </c>
      <c r="B299" s="1" t="e">
        <f>IF(A299="","",'Série de vazões medidas'!C301*'Dados gerais'!$B$11/'Dados gerais'!$B$10)</f>
        <v>#NUM!</v>
      </c>
      <c r="C299" s="4" t="e">
        <f t="shared" si="18"/>
        <v>#NUM!</v>
      </c>
      <c r="D299" s="4" t="e">
        <f>IF(A299="","",B299*86400*'Série de vazões medidas'!B301/1000000)</f>
        <v>#NUM!</v>
      </c>
      <c r="E299" t="e">
        <f>IF(A299="","",VLOOKUP(C299*1000000,'Dados gerais'!$C$28:$D$2916,2))</f>
        <v>#NUM!</v>
      </c>
      <c r="F299" s="5" t="e">
        <f>IF(A299="","",VLOOKUP(MONTH($A299),'Dados gerais'!$I$5:$J$16,2))</f>
        <v>#NUM!</v>
      </c>
      <c r="G299" s="5" t="e">
        <f t="shared" si="16"/>
        <v>#NUM!</v>
      </c>
      <c r="H299" s="1" t="e">
        <f>IF(A299="","",IF(C299&lt;'Dados gerais'!$B$15/1000000,0,('Dados gerais'!$B$21+'Dados gerais'!$B$19)*86400*'Série de vazões medidas'!B301/1000000))</f>
        <v>#NUM!</v>
      </c>
      <c r="I299" s="5" t="e">
        <f t="shared" si="17"/>
        <v>#NUM!</v>
      </c>
      <c r="J299" s="5" t="e">
        <f>IF(A299="","",MAX(0,I299-'Dados gerais'!$B$14/1000000))</f>
        <v>#NUM!</v>
      </c>
      <c r="K299" s="5" t="e">
        <f t="shared" si="19"/>
        <v>#NUM!</v>
      </c>
    </row>
    <row r="300" spans="1:11" x14ac:dyDescent="0.25">
      <c r="A300" s="2" t="e">
        <f>'Série de vazões medidas'!A302</f>
        <v>#NUM!</v>
      </c>
      <c r="B300" s="1" t="e">
        <f>IF(A300="","",'Série de vazões medidas'!C302*'Dados gerais'!$B$11/'Dados gerais'!$B$10)</f>
        <v>#NUM!</v>
      </c>
      <c r="C300" s="4" t="e">
        <f t="shared" si="18"/>
        <v>#NUM!</v>
      </c>
      <c r="D300" s="4" t="e">
        <f>IF(A300="","",B300*86400*'Série de vazões medidas'!B302/1000000)</f>
        <v>#NUM!</v>
      </c>
      <c r="E300" t="e">
        <f>IF(A300="","",VLOOKUP(C300*1000000,'Dados gerais'!$C$28:$D$2916,2))</f>
        <v>#NUM!</v>
      </c>
      <c r="F300" s="5" t="e">
        <f>IF(A300="","",VLOOKUP(MONTH($A300),'Dados gerais'!$I$5:$J$16,2))</f>
        <v>#NUM!</v>
      </c>
      <c r="G300" s="5" t="e">
        <f t="shared" si="16"/>
        <v>#NUM!</v>
      </c>
      <c r="H300" s="1" t="e">
        <f>IF(A300="","",IF(C300&lt;'Dados gerais'!$B$15/1000000,0,('Dados gerais'!$B$21+'Dados gerais'!$B$19)*86400*'Série de vazões medidas'!B302/1000000))</f>
        <v>#NUM!</v>
      </c>
      <c r="I300" s="5" t="e">
        <f t="shared" si="17"/>
        <v>#NUM!</v>
      </c>
      <c r="J300" s="5" t="e">
        <f>IF(A300="","",MAX(0,I300-'Dados gerais'!$B$14/1000000))</f>
        <v>#NUM!</v>
      </c>
      <c r="K300" s="5" t="e">
        <f t="shared" si="19"/>
        <v>#NUM!</v>
      </c>
    </row>
    <row r="301" spans="1:11" x14ac:dyDescent="0.25">
      <c r="A301" s="2" t="e">
        <f>'Série de vazões medidas'!A303</f>
        <v>#NUM!</v>
      </c>
      <c r="B301" s="1" t="e">
        <f>IF(A301="","",'Série de vazões medidas'!C303*'Dados gerais'!$B$11/'Dados gerais'!$B$10)</f>
        <v>#NUM!</v>
      </c>
      <c r="C301" s="4" t="e">
        <f t="shared" si="18"/>
        <v>#NUM!</v>
      </c>
      <c r="D301" s="4" t="e">
        <f>IF(A301="","",B301*86400*'Série de vazões medidas'!B303/1000000)</f>
        <v>#NUM!</v>
      </c>
      <c r="E301" t="e">
        <f>IF(A301="","",VLOOKUP(C301*1000000,'Dados gerais'!$C$28:$D$2916,2))</f>
        <v>#NUM!</v>
      </c>
      <c r="F301" s="5" t="e">
        <f>IF(A301="","",VLOOKUP(MONTH($A301),'Dados gerais'!$I$5:$J$16,2))</f>
        <v>#NUM!</v>
      </c>
      <c r="G301" s="5" t="e">
        <f t="shared" si="16"/>
        <v>#NUM!</v>
      </c>
      <c r="H301" s="1" t="e">
        <f>IF(A301="","",IF(C301&lt;'Dados gerais'!$B$15/1000000,0,('Dados gerais'!$B$21+'Dados gerais'!$B$19)*86400*'Série de vazões medidas'!B303/1000000))</f>
        <v>#NUM!</v>
      </c>
      <c r="I301" s="5" t="e">
        <f t="shared" si="17"/>
        <v>#NUM!</v>
      </c>
      <c r="J301" s="5" t="e">
        <f>IF(A301="","",MAX(0,I301-'Dados gerais'!$B$14/1000000))</f>
        <v>#NUM!</v>
      </c>
      <c r="K301" s="5" t="e">
        <f t="shared" si="19"/>
        <v>#NUM!</v>
      </c>
    </row>
    <row r="302" spans="1:11" x14ac:dyDescent="0.25">
      <c r="A302" s="2" t="e">
        <f>'Série de vazões medidas'!A304</f>
        <v>#NUM!</v>
      </c>
      <c r="B302" s="1" t="e">
        <f>IF(A302="","",'Série de vazões medidas'!C304*'Dados gerais'!$B$11/'Dados gerais'!$B$10)</f>
        <v>#NUM!</v>
      </c>
      <c r="C302" s="4" t="e">
        <f t="shared" si="18"/>
        <v>#NUM!</v>
      </c>
      <c r="D302" s="4" t="e">
        <f>IF(A302="","",B302*86400*'Série de vazões medidas'!B304/1000000)</f>
        <v>#NUM!</v>
      </c>
      <c r="E302" t="e">
        <f>IF(A302="","",VLOOKUP(C302*1000000,'Dados gerais'!$C$28:$D$2916,2))</f>
        <v>#NUM!</v>
      </c>
      <c r="F302" s="5" t="e">
        <f>IF(A302="","",VLOOKUP(MONTH($A302),'Dados gerais'!$I$5:$J$16,2))</f>
        <v>#NUM!</v>
      </c>
      <c r="G302" s="5" t="e">
        <f t="shared" si="16"/>
        <v>#NUM!</v>
      </c>
      <c r="H302" s="1" t="e">
        <f>IF(A302="","",IF(C302&lt;'Dados gerais'!$B$15/1000000,0,('Dados gerais'!$B$21+'Dados gerais'!$B$19)*86400*'Série de vazões medidas'!B304/1000000))</f>
        <v>#NUM!</v>
      </c>
      <c r="I302" s="5" t="e">
        <f t="shared" si="17"/>
        <v>#NUM!</v>
      </c>
      <c r="J302" s="5" t="e">
        <f>IF(A302="","",MAX(0,I302-'Dados gerais'!$B$14/1000000))</f>
        <v>#NUM!</v>
      </c>
      <c r="K302" s="5" t="e">
        <f t="shared" si="19"/>
        <v>#NUM!</v>
      </c>
    </row>
    <row r="303" spans="1:11" x14ac:dyDescent="0.25">
      <c r="A303" s="2" t="e">
        <f>'Série de vazões medidas'!A305</f>
        <v>#NUM!</v>
      </c>
      <c r="B303" s="1" t="e">
        <f>IF(A303="","",'Série de vazões medidas'!C305*'Dados gerais'!$B$11/'Dados gerais'!$B$10)</f>
        <v>#NUM!</v>
      </c>
      <c r="C303" s="4" t="e">
        <f t="shared" si="18"/>
        <v>#NUM!</v>
      </c>
      <c r="D303" s="4" t="e">
        <f>IF(A303="","",B303*86400*'Série de vazões medidas'!B305/1000000)</f>
        <v>#NUM!</v>
      </c>
      <c r="E303" t="e">
        <f>IF(A303="","",VLOOKUP(C303*1000000,'Dados gerais'!$C$28:$D$2916,2))</f>
        <v>#NUM!</v>
      </c>
      <c r="F303" s="5" t="e">
        <f>IF(A303="","",VLOOKUP(MONTH($A303),'Dados gerais'!$I$5:$J$16,2))</f>
        <v>#NUM!</v>
      </c>
      <c r="G303" s="5" t="e">
        <f t="shared" si="16"/>
        <v>#NUM!</v>
      </c>
      <c r="H303" s="1" t="e">
        <f>IF(A303="","",IF(C303&lt;'Dados gerais'!$B$15/1000000,0,('Dados gerais'!$B$21+'Dados gerais'!$B$19)*86400*'Série de vazões medidas'!B305/1000000))</f>
        <v>#NUM!</v>
      </c>
      <c r="I303" s="5" t="e">
        <f t="shared" si="17"/>
        <v>#NUM!</v>
      </c>
      <c r="J303" s="5" t="e">
        <f>IF(A303="","",MAX(0,I303-'Dados gerais'!$B$14/1000000))</f>
        <v>#NUM!</v>
      </c>
      <c r="K303" s="5" t="e">
        <f t="shared" si="19"/>
        <v>#NUM!</v>
      </c>
    </row>
    <row r="304" spans="1:11" x14ac:dyDescent="0.25">
      <c r="A304" s="2" t="e">
        <f>'Série de vazões medidas'!A306</f>
        <v>#NUM!</v>
      </c>
      <c r="B304" s="1" t="e">
        <f>IF(A304="","",'Série de vazões medidas'!C306*'Dados gerais'!$B$11/'Dados gerais'!$B$10)</f>
        <v>#NUM!</v>
      </c>
      <c r="C304" s="4" t="e">
        <f t="shared" si="18"/>
        <v>#NUM!</v>
      </c>
      <c r="D304" s="4" t="e">
        <f>IF(A304="","",B304*86400*'Série de vazões medidas'!B306/1000000)</f>
        <v>#NUM!</v>
      </c>
      <c r="E304" t="e">
        <f>IF(A304="","",VLOOKUP(C304*1000000,'Dados gerais'!$C$28:$D$2916,2))</f>
        <v>#NUM!</v>
      </c>
      <c r="F304" s="5" t="e">
        <f>IF(A304="","",VLOOKUP(MONTH($A304),'Dados gerais'!$I$5:$J$16,2))</f>
        <v>#NUM!</v>
      </c>
      <c r="G304" s="5" t="e">
        <f t="shared" si="16"/>
        <v>#NUM!</v>
      </c>
      <c r="H304" s="1" t="e">
        <f>IF(A304="","",IF(C304&lt;'Dados gerais'!$B$15/1000000,0,('Dados gerais'!$B$21+'Dados gerais'!$B$19)*86400*'Série de vazões medidas'!B306/1000000))</f>
        <v>#NUM!</v>
      </c>
      <c r="I304" s="5" t="e">
        <f t="shared" si="17"/>
        <v>#NUM!</v>
      </c>
      <c r="J304" s="5" t="e">
        <f>IF(A304="","",MAX(0,I304-'Dados gerais'!$B$14/1000000))</f>
        <v>#NUM!</v>
      </c>
      <c r="K304" s="5" t="e">
        <f t="shared" si="19"/>
        <v>#NUM!</v>
      </c>
    </row>
    <row r="305" spans="1:11" x14ac:dyDescent="0.25">
      <c r="A305" s="2" t="e">
        <f>'Série de vazões medidas'!A307</f>
        <v>#NUM!</v>
      </c>
      <c r="B305" s="1" t="e">
        <f>IF(A305="","",'Série de vazões medidas'!C307*'Dados gerais'!$B$11/'Dados gerais'!$B$10)</f>
        <v>#NUM!</v>
      </c>
      <c r="C305" s="4" t="e">
        <f t="shared" si="18"/>
        <v>#NUM!</v>
      </c>
      <c r="D305" s="4" t="e">
        <f>IF(A305="","",B305*86400*'Série de vazões medidas'!B307/1000000)</f>
        <v>#NUM!</v>
      </c>
      <c r="E305" t="e">
        <f>IF(A305="","",VLOOKUP(C305*1000000,'Dados gerais'!$C$28:$D$2916,2))</f>
        <v>#NUM!</v>
      </c>
      <c r="F305" s="5" t="e">
        <f>IF(A305="","",VLOOKUP(MONTH($A305),'Dados gerais'!$I$5:$J$16,2))</f>
        <v>#NUM!</v>
      </c>
      <c r="G305" s="5" t="e">
        <f t="shared" si="16"/>
        <v>#NUM!</v>
      </c>
      <c r="H305" s="1" t="e">
        <f>IF(A305="","",IF(C305&lt;'Dados gerais'!$B$15/1000000,0,('Dados gerais'!$B$21+'Dados gerais'!$B$19)*86400*'Série de vazões medidas'!B307/1000000))</f>
        <v>#NUM!</v>
      </c>
      <c r="I305" s="5" t="e">
        <f t="shared" si="17"/>
        <v>#NUM!</v>
      </c>
      <c r="J305" s="5" t="e">
        <f>IF(A305="","",MAX(0,I305-'Dados gerais'!$B$14/1000000))</f>
        <v>#NUM!</v>
      </c>
      <c r="K305" s="5" t="e">
        <f t="shared" si="19"/>
        <v>#NUM!</v>
      </c>
    </row>
    <row r="306" spans="1:11" x14ac:dyDescent="0.25">
      <c r="A306" s="2" t="e">
        <f>'Série de vazões medidas'!A308</f>
        <v>#NUM!</v>
      </c>
      <c r="B306" s="1" t="e">
        <f>IF(A306="","",'Série de vazões medidas'!C308*'Dados gerais'!$B$11/'Dados gerais'!$B$10)</f>
        <v>#NUM!</v>
      </c>
      <c r="C306" s="4" t="e">
        <f t="shared" si="18"/>
        <v>#NUM!</v>
      </c>
      <c r="D306" s="4" t="e">
        <f>IF(A306="","",B306*86400*'Série de vazões medidas'!B308/1000000)</f>
        <v>#NUM!</v>
      </c>
      <c r="E306" t="e">
        <f>IF(A306="","",VLOOKUP(C306*1000000,'Dados gerais'!$C$28:$D$2916,2))</f>
        <v>#NUM!</v>
      </c>
      <c r="F306" s="5" t="e">
        <f>IF(A306="","",VLOOKUP(MONTH($A306),'Dados gerais'!$I$5:$J$16,2))</f>
        <v>#NUM!</v>
      </c>
      <c r="G306" s="5" t="e">
        <f t="shared" si="16"/>
        <v>#NUM!</v>
      </c>
      <c r="H306" s="1" t="e">
        <f>IF(A306="","",IF(C306&lt;'Dados gerais'!$B$15/1000000,0,('Dados gerais'!$B$21+'Dados gerais'!$B$19)*86400*'Série de vazões medidas'!B308/1000000))</f>
        <v>#NUM!</v>
      </c>
      <c r="I306" s="5" t="e">
        <f t="shared" si="17"/>
        <v>#NUM!</v>
      </c>
      <c r="J306" s="5" t="e">
        <f>IF(A306="","",MAX(0,I306-'Dados gerais'!$B$14/1000000))</f>
        <v>#NUM!</v>
      </c>
      <c r="K306" s="5" t="e">
        <f t="shared" si="19"/>
        <v>#NUM!</v>
      </c>
    </row>
    <row r="307" spans="1:11" x14ac:dyDescent="0.25">
      <c r="A307" s="2" t="e">
        <f>'Série de vazões medidas'!A309</f>
        <v>#NUM!</v>
      </c>
      <c r="B307" s="1" t="e">
        <f>IF(A307="","",'Série de vazões medidas'!C309*'Dados gerais'!$B$11/'Dados gerais'!$B$10)</f>
        <v>#NUM!</v>
      </c>
      <c r="C307" s="4" t="e">
        <f t="shared" si="18"/>
        <v>#NUM!</v>
      </c>
      <c r="D307" s="4" t="e">
        <f>IF(A307="","",B307*86400*'Série de vazões medidas'!B309/1000000)</f>
        <v>#NUM!</v>
      </c>
      <c r="E307" t="e">
        <f>IF(A307="","",VLOOKUP(C307*1000000,'Dados gerais'!$C$28:$D$2916,2))</f>
        <v>#NUM!</v>
      </c>
      <c r="F307" s="5" t="e">
        <f>IF(A307="","",VLOOKUP(MONTH($A307),'Dados gerais'!$I$5:$J$16,2))</f>
        <v>#NUM!</v>
      </c>
      <c r="G307" s="5" t="e">
        <f t="shared" si="16"/>
        <v>#NUM!</v>
      </c>
      <c r="H307" s="1" t="e">
        <f>IF(A307="","",IF(C307&lt;'Dados gerais'!$B$15/1000000,0,('Dados gerais'!$B$21+'Dados gerais'!$B$19)*86400*'Série de vazões medidas'!B309/1000000))</f>
        <v>#NUM!</v>
      </c>
      <c r="I307" s="5" t="e">
        <f t="shared" si="17"/>
        <v>#NUM!</v>
      </c>
      <c r="J307" s="5" t="e">
        <f>IF(A307="","",MAX(0,I307-'Dados gerais'!$B$14/1000000))</f>
        <v>#NUM!</v>
      </c>
      <c r="K307" s="5" t="e">
        <f t="shared" si="19"/>
        <v>#NUM!</v>
      </c>
    </row>
    <row r="308" spans="1:11" x14ac:dyDescent="0.25">
      <c r="A308" s="2" t="e">
        <f>'Série de vazões medidas'!A310</f>
        <v>#NUM!</v>
      </c>
      <c r="B308" s="1" t="e">
        <f>IF(A308="","",'Série de vazões medidas'!C310*'Dados gerais'!$B$11/'Dados gerais'!$B$10)</f>
        <v>#NUM!</v>
      </c>
      <c r="C308" s="4" t="e">
        <f t="shared" si="18"/>
        <v>#NUM!</v>
      </c>
      <c r="D308" s="4" t="e">
        <f>IF(A308="","",B308*86400*'Série de vazões medidas'!B310/1000000)</f>
        <v>#NUM!</v>
      </c>
      <c r="E308" t="e">
        <f>IF(A308="","",VLOOKUP(C308*1000000,'Dados gerais'!$C$28:$D$2916,2))</f>
        <v>#NUM!</v>
      </c>
      <c r="F308" s="5" t="e">
        <f>IF(A308="","",VLOOKUP(MONTH($A308),'Dados gerais'!$I$5:$J$16,2))</f>
        <v>#NUM!</v>
      </c>
      <c r="G308" s="5" t="e">
        <f t="shared" si="16"/>
        <v>#NUM!</v>
      </c>
      <c r="H308" s="1" t="e">
        <f>IF(A308="","",IF(C308&lt;'Dados gerais'!$B$15/1000000,0,('Dados gerais'!$B$21+'Dados gerais'!$B$19)*86400*'Série de vazões medidas'!B310/1000000))</f>
        <v>#NUM!</v>
      </c>
      <c r="I308" s="5" t="e">
        <f t="shared" si="17"/>
        <v>#NUM!</v>
      </c>
      <c r="J308" s="5" t="e">
        <f>IF(A308="","",MAX(0,I308-'Dados gerais'!$B$14/1000000))</f>
        <v>#NUM!</v>
      </c>
      <c r="K308" s="5" t="e">
        <f t="shared" si="19"/>
        <v>#NUM!</v>
      </c>
    </row>
    <row r="309" spans="1:11" x14ac:dyDescent="0.25">
      <c r="A309" s="2" t="e">
        <f>'Série de vazões medidas'!A311</f>
        <v>#NUM!</v>
      </c>
      <c r="B309" s="1" t="e">
        <f>IF(A309="","",'Série de vazões medidas'!C311*'Dados gerais'!$B$11/'Dados gerais'!$B$10)</f>
        <v>#NUM!</v>
      </c>
      <c r="C309" s="4" t="e">
        <f t="shared" si="18"/>
        <v>#NUM!</v>
      </c>
      <c r="D309" s="4" t="e">
        <f>IF(A309="","",B309*86400*'Série de vazões medidas'!B311/1000000)</f>
        <v>#NUM!</v>
      </c>
      <c r="E309" t="e">
        <f>IF(A309="","",VLOOKUP(C309*1000000,'Dados gerais'!$C$28:$D$2916,2))</f>
        <v>#NUM!</v>
      </c>
      <c r="F309" s="5" t="e">
        <f>IF(A309="","",VLOOKUP(MONTH($A309),'Dados gerais'!$I$5:$J$16,2))</f>
        <v>#NUM!</v>
      </c>
      <c r="G309" s="5" t="e">
        <f t="shared" si="16"/>
        <v>#NUM!</v>
      </c>
      <c r="H309" s="1" t="e">
        <f>IF(A309="","",IF(C309&lt;'Dados gerais'!$B$15/1000000,0,('Dados gerais'!$B$21+'Dados gerais'!$B$19)*86400*'Série de vazões medidas'!B311/1000000))</f>
        <v>#NUM!</v>
      </c>
      <c r="I309" s="5" t="e">
        <f t="shared" si="17"/>
        <v>#NUM!</v>
      </c>
      <c r="J309" s="5" t="e">
        <f>IF(A309="","",MAX(0,I309-'Dados gerais'!$B$14/1000000))</f>
        <v>#NUM!</v>
      </c>
      <c r="K309" s="5" t="e">
        <f t="shared" si="19"/>
        <v>#NUM!</v>
      </c>
    </row>
    <row r="310" spans="1:11" x14ac:dyDescent="0.25">
      <c r="A310" s="2" t="e">
        <f>'Série de vazões medidas'!A312</f>
        <v>#NUM!</v>
      </c>
      <c r="B310" s="1" t="e">
        <f>IF(A310="","",'Série de vazões medidas'!C312*'Dados gerais'!$B$11/'Dados gerais'!$B$10)</f>
        <v>#NUM!</v>
      </c>
      <c r="C310" s="4" t="e">
        <f t="shared" si="18"/>
        <v>#NUM!</v>
      </c>
      <c r="D310" s="4" t="e">
        <f>IF(A310="","",B310*86400*'Série de vazões medidas'!B312/1000000)</f>
        <v>#NUM!</v>
      </c>
      <c r="E310" t="e">
        <f>IF(A310="","",VLOOKUP(C310*1000000,'Dados gerais'!$C$28:$D$2916,2))</f>
        <v>#NUM!</v>
      </c>
      <c r="F310" s="5" t="e">
        <f>IF(A310="","",VLOOKUP(MONTH($A310),'Dados gerais'!$I$5:$J$16,2))</f>
        <v>#NUM!</v>
      </c>
      <c r="G310" s="5" t="e">
        <f t="shared" si="16"/>
        <v>#NUM!</v>
      </c>
      <c r="H310" s="1" t="e">
        <f>IF(A310="","",IF(C310&lt;'Dados gerais'!$B$15/1000000,0,('Dados gerais'!$B$21+'Dados gerais'!$B$19)*86400*'Série de vazões medidas'!B312/1000000))</f>
        <v>#NUM!</v>
      </c>
      <c r="I310" s="5" t="e">
        <f t="shared" si="17"/>
        <v>#NUM!</v>
      </c>
      <c r="J310" s="5" t="e">
        <f>IF(A310="","",MAX(0,I310-'Dados gerais'!$B$14/1000000))</f>
        <v>#NUM!</v>
      </c>
      <c r="K310" s="5" t="e">
        <f t="shared" si="19"/>
        <v>#NUM!</v>
      </c>
    </row>
    <row r="311" spans="1:11" x14ac:dyDescent="0.25">
      <c r="A311" s="2" t="e">
        <f>'Série de vazões medidas'!A313</f>
        <v>#NUM!</v>
      </c>
      <c r="B311" s="1" t="e">
        <f>IF(A311="","",'Série de vazões medidas'!C313*'Dados gerais'!$B$11/'Dados gerais'!$B$10)</f>
        <v>#NUM!</v>
      </c>
      <c r="C311" s="4" t="e">
        <f t="shared" si="18"/>
        <v>#NUM!</v>
      </c>
      <c r="D311" s="4" t="e">
        <f>IF(A311="","",B311*86400*'Série de vazões medidas'!B313/1000000)</f>
        <v>#NUM!</v>
      </c>
      <c r="E311" t="e">
        <f>IF(A311="","",VLOOKUP(C311*1000000,'Dados gerais'!$C$28:$D$2916,2))</f>
        <v>#NUM!</v>
      </c>
      <c r="F311" s="5" t="e">
        <f>IF(A311="","",VLOOKUP(MONTH($A311),'Dados gerais'!$I$5:$J$16,2))</f>
        <v>#NUM!</v>
      </c>
      <c r="G311" s="5" t="e">
        <f t="shared" si="16"/>
        <v>#NUM!</v>
      </c>
      <c r="H311" s="1" t="e">
        <f>IF(A311="","",IF(C311&lt;'Dados gerais'!$B$15/1000000,0,('Dados gerais'!$B$21+'Dados gerais'!$B$19)*86400*'Série de vazões medidas'!B313/1000000))</f>
        <v>#NUM!</v>
      </c>
      <c r="I311" s="5" t="e">
        <f t="shared" si="17"/>
        <v>#NUM!</v>
      </c>
      <c r="J311" s="5" t="e">
        <f>IF(A311="","",MAX(0,I311-'Dados gerais'!$B$14/1000000))</f>
        <v>#NUM!</v>
      </c>
      <c r="K311" s="5" t="e">
        <f t="shared" si="19"/>
        <v>#NUM!</v>
      </c>
    </row>
    <row r="312" spans="1:11" x14ac:dyDescent="0.25">
      <c r="A312" s="2" t="e">
        <f>'Série de vazões medidas'!A314</f>
        <v>#NUM!</v>
      </c>
      <c r="B312" s="1" t="e">
        <f>IF(A312="","",'Série de vazões medidas'!C314*'Dados gerais'!$B$11/'Dados gerais'!$B$10)</f>
        <v>#NUM!</v>
      </c>
      <c r="C312" s="4" t="e">
        <f t="shared" si="18"/>
        <v>#NUM!</v>
      </c>
      <c r="D312" s="4" t="e">
        <f>IF(A312="","",B312*86400*'Série de vazões medidas'!B314/1000000)</f>
        <v>#NUM!</v>
      </c>
      <c r="E312" t="e">
        <f>IF(A312="","",VLOOKUP(C312*1000000,'Dados gerais'!$C$28:$D$2916,2))</f>
        <v>#NUM!</v>
      </c>
      <c r="F312" s="5" t="e">
        <f>IF(A312="","",VLOOKUP(MONTH($A312),'Dados gerais'!$I$5:$J$16,2))</f>
        <v>#NUM!</v>
      </c>
      <c r="G312" s="5" t="e">
        <f t="shared" si="16"/>
        <v>#NUM!</v>
      </c>
      <c r="H312" s="1" t="e">
        <f>IF(A312="","",IF(C312&lt;'Dados gerais'!$B$15/1000000,0,('Dados gerais'!$B$21+'Dados gerais'!$B$19)*86400*'Série de vazões medidas'!B314/1000000))</f>
        <v>#NUM!</v>
      </c>
      <c r="I312" s="5" t="e">
        <f t="shared" si="17"/>
        <v>#NUM!</v>
      </c>
      <c r="J312" s="5" t="e">
        <f>IF(A312="","",MAX(0,I312-'Dados gerais'!$B$14/1000000))</f>
        <v>#NUM!</v>
      </c>
      <c r="K312" s="5" t="e">
        <f t="shared" si="19"/>
        <v>#NUM!</v>
      </c>
    </row>
    <row r="313" spans="1:11" x14ac:dyDescent="0.25">
      <c r="A313" s="2" t="e">
        <f>'Série de vazões medidas'!A315</f>
        <v>#NUM!</v>
      </c>
      <c r="B313" s="1" t="e">
        <f>IF(A313="","",'Série de vazões medidas'!C315*'Dados gerais'!$B$11/'Dados gerais'!$B$10)</f>
        <v>#NUM!</v>
      </c>
      <c r="C313" s="4" t="e">
        <f t="shared" si="18"/>
        <v>#NUM!</v>
      </c>
      <c r="D313" s="4" t="e">
        <f>IF(A313="","",B313*86400*'Série de vazões medidas'!B315/1000000)</f>
        <v>#NUM!</v>
      </c>
      <c r="E313" t="e">
        <f>IF(A313="","",VLOOKUP(C313*1000000,'Dados gerais'!$C$28:$D$2916,2))</f>
        <v>#NUM!</v>
      </c>
      <c r="F313" s="5" t="e">
        <f>IF(A313="","",VLOOKUP(MONTH($A313),'Dados gerais'!$I$5:$J$16,2))</f>
        <v>#NUM!</v>
      </c>
      <c r="G313" s="5" t="e">
        <f t="shared" si="16"/>
        <v>#NUM!</v>
      </c>
      <c r="H313" s="1" t="e">
        <f>IF(A313="","",IF(C313&lt;'Dados gerais'!$B$15/1000000,0,('Dados gerais'!$B$21+'Dados gerais'!$B$19)*86400*'Série de vazões medidas'!B315/1000000))</f>
        <v>#NUM!</v>
      </c>
      <c r="I313" s="5" t="e">
        <f t="shared" si="17"/>
        <v>#NUM!</v>
      </c>
      <c r="J313" s="5" t="e">
        <f>IF(A313="","",MAX(0,I313-'Dados gerais'!$B$14/1000000))</f>
        <v>#NUM!</v>
      </c>
      <c r="K313" s="5" t="e">
        <f t="shared" si="19"/>
        <v>#NUM!</v>
      </c>
    </row>
    <row r="314" spans="1:11" x14ac:dyDescent="0.25">
      <c r="A314" s="2" t="e">
        <f>'Série de vazões medidas'!A316</f>
        <v>#NUM!</v>
      </c>
      <c r="B314" s="1" t="e">
        <f>IF(A314="","",'Série de vazões medidas'!C316*'Dados gerais'!$B$11/'Dados gerais'!$B$10)</f>
        <v>#NUM!</v>
      </c>
      <c r="C314" s="4" t="e">
        <f t="shared" si="18"/>
        <v>#NUM!</v>
      </c>
      <c r="D314" s="4" t="e">
        <f>IF(A314="","",B314*86400*'Série de vazões medidas'!B316/1000000)</f>
        <v>#NUM!</v>
      </c>
      <c r="E314" t="e">
        <f>IF(A314="","",VLOOKUP(C314*1000000,'Dados gerais'!$C$28:$D$2916,2))</f>
        <v>#NUM!</v>
      </c>
      <c r="F314" s="5" t="e">
        <f>IF(A314="","",VLOOKUP(MONTH($A314),'Dados gerais'!$I$5:$J$16,2))</f>
        <v>#NUM!</v>
      </c>
      <c r="G314" s="5" t="e">
        <f t="shared" si="16"/>
        <v>#NUM!</v>
      </c>
      <c r="H314" s="1" t="e">
        <f>IF(A314="","",IF(C314&lt;'Dados gerais'!$B$15/1000000,0,('Dados gerais'!$B$21+'Dados gerais'!$B$19)*86400*'Série de vazões medidas'!B316/1000000))</f>
        <v>#NUM!</v>
      </c>
      <c r="I314" s="5" t="e">
        <f t="shared" si="17"/>
        <v>#NUM!</v>
      </c>
      <c r="J314" s="5" t="e">
        <f>IF(A314="","",MAX(0,I314-'Dados gerais'!$B$14/1000000))</f>
        <v>#NUM!</v>
      </c>
      <c r="K314" s="5" t="e">
        <f t="shared" si="19"/>
        <v>#NUM!</v>
      </c>
    </row>
    <row r="315" spans="1:11" x14ac:dyDescent="0.25">
      <c r="A315" s="2" t="e">
        <f>'Série de vazões medidas'!A317</f>
        <v>#NUM!</v>
      </c>
      <c r="B315" s="1" t="e">
        <f>IF(A315="","",'Série de vazões medidas'!C317*'Dados gerais'!$B$11/'Dados gerais'!$B$10)</f>
        <v>#NUM!</v>
      </c>
      <c r="C315" s="4" t="e">
        <f t="shared" si="18"/>
        <v>#NUM!</v>
      </c>
      <c r="D315" s="4" t="e">
        <f>IF(A315="","",B315*86400*'Série de vazões medidas'!B317/1000000)</f>
        <v>#NUM!</v>
      </c>
      <c r="E315" t="e">
        <f>IF(A315="","",VLOOKUP(C315*1000000,'Dados gerais'!$C$28:$D$2916,2))</f>
        <v>#NUM!</v>
      </c>
      <c r="F315" s="5" t="e">
        <f>IF(A315="","",VLOOKUP(MONTH($A315),'Dados gerais'!$I$5:$J$16,2))</f>
        <v>#NUM!</v>
      </c>
      <c r="G315" s="5" t="e">
        <f t="shared" si="16"/>
        <v>#NUM!</v>
      </c>
      <c r="H315" s="1" t="e">
        <f>IF(A315="","",IF(C315&lt;'Dados gerais'!$B$15/1000000,0,('Dados gerais'!$B$21+'Dados gerais'!$B$19)*86400*'Série de vazões medidas'!B317/1000000))</f>
        <v>#NUM!</v>
      </c>
      <c r="I315" s="5" t="e">
        <f t="shared" si="17"/>
        <v>#NUM!</v>
      </c>
      <c r="J315" s="5" t="e">
        <f>IF(A315="","",MAX(0,I315-'Dados gerais'!$B$14/1000000))</f>
        <v>#NUM!</v>
      </c>
      <c r="K315" s="5" t="e">
        <f t="shared" si="19"/>
        <v>#NUM!</v>
      </c>
    </row>
    <row r="316" spans="1:11" x14ac:dyDescent="0.25">
      <c r="A316" s="2" t="e">
        <f>'Série de vazões medidas'!A318</f>
        <v>#NUM!</v>
      </c>
      <c r="B316" s="1" t="e">
        <f>IF(A316="","",'Série de vazões medidas'!C318*'Dados gerais'!$B$11/'Dados gerais'!$B$10)</f>
        <v>#NUM!</v>
      </c>
      <c r="C316" s="4" t="e">
        <f t="shared" si="18"/>
        <v>#NUM!</v>
      </c>
      <c r="D316" s="4" t="e">
        <f>IF(A316="","",B316*86400*'Série de vazões medidas'!B318/1000000)</f>
        <v>#NUM!</v>
      </c>
      <c r="E316" t="e">
        <f>IF(A316="","",VLOOKUP(C316*1000000,'Dados gerais'!$C$28:$D$2916,2))</f>
        <v>#NUM!</v>
      </c>
      <c r="F316" s="5" t="e">
        <f>IF(A316="","",VLOOKUP(MONTH($A316),'Dados gerais'!$I$5:$J$16,2))</f>
        <v>#NUM!</v>
      </c>
      <c r="G316" s="5" t="e">
        <f t="shared" si="16"/>
        <v>#NUM!</v>
      </c>
      <c r="H316" s="1" t="e">
        <f>IF(A316="","",IF(C316&lt;'Dados gerais'!$B$15/1000000,0,('Dados gerais'!$B$21+'Dados gerais'!$B$19)*86400*'Série de vazões medidas'!B318/1000000))</f>
        <v>#NUM!</v>
      </c>
      <c r="I316" s="5" t="e">
        <f t="shared" si="17"/>
        <v>#NUM!</v>
      </c>
      <c r="J316" s="5" t="e">
        <f>IF(A316="","",MAX(0,I316-'Dados gerais'!$B$14/1000000))</f>
        <v>#NUM!</v>
      </c>
      <c r="K316" s="5" t="e">
        <f t="shared" si="19"/>
        <v>#NUM!</v>
      </c>
    </row>
    <row r="317" spans="1:11" x14ac:dyDescent="0.25">
      <c r="A317" s="2" t="e">
        <f>'Série de vazões medidas'!A319</f>
        <v>#NUM!</v>
      </c>
      <c r="B317" s="1" t="e">
        <f>IF(A317="","",'Série de vazões medidas'!C319*'Dados gerais'!$B$11/'Dados gerais'!$B$10)</f>
        <v>#NUM!</v>
      </c>
      <c r="C317" s="4" t="e">
        <f t="shared" si="18"/>
        <v>#NUM!</v>
      </c>
      <c r="D317" s="4" t="e">
        <f>IF(A317="","",B317*86400*'Série de vazões medidas'!B319/1000000)</f>
        <v>#NUM!</v>
      </c>
      <c r="E317" t="e">
        <f>IF(A317="","",VLOOKUP(C317*1000000,'Dados gerais'!$C$28:$D$2916,2))</f>
        <v>#NUM!</v>
      </c>
      <c r="F317" s="5" t="e">
        <f>IF(A317="","",VLOOKUP(MONTH($A317),'Dados gerais'!$I$5:$J$16,2))</f>
        <v>#NUM!</v>
      </c>
      <c r="G317" s="5" t="e">
        <f t="shared" si="16"/>
        <v>#NUM!</v>
      </c>
      <c r="H317" s="1" t="e">
        <f>IF(A317="","",IF(C317&lt;'Dados gerais'!$B$15/1000000,0,('Dados gerais'!$B$21+'Dados gerais'!$B$19)*86400*'Série de vazões medidas'!B319/1000000))</f>
        <v>#NUM!</v>
      </c>
      <c r="I317" s="5" t="e">
        <f t="shared" si="17"/>
        <v>#NUM!</v>
      </c>
      <c r="J317" s="5" t="e">
        <f>IF(A317="","",MAX(0,I317-'Dados gerais'!$B$14/1000000))</f>
        <v>#NUM!</v>
      </c>
      <c r="K317" s="5" t="e">
        <f t="shared" si="19"/>
        <v>#NUM!</v>
      </c>
    </row>
    <row r="318" spans="1:11" x14ac:dyDescent="0.25">
      <c r="A318" s="2" t="e">
        <f>'Série de vazões medidas'!A320</f>
        <v>#NUM!</v>
      </c>
      <c r="B318" s="1" t="e">
        <f>IF(A318="","",'Série de vazões medidas'!C320*'Dados gerais'!$B$11/'Dados gerais'!$B$10)</f>
        <v>#NUM!</v>
      </c>
      <c r="C318" s="4" t="e">
        <f t="shared" si="18"/>
        <v>#NUM!</v>
      </c>
      <c r="D318" s="4" t="e">
        <f>IF(A318="","",B318*86400*'Série de vazões medidas'!B320/1000000)</f>
        <v>#NUM!</v>
      </c>
      <c r="E318" t="e">
        <f>IF(A318="","",VLOOKUP(C318*1000000,'Dados gerais'!$C$28:$D$2916,2))</f>
        <v>#NUM!</v>
      </c>
      <c r="F318" s="5" t="e">
        <f>IF(A318="","",VLOOKUP(MONTH($A318),'Dados gerais'!$I$5:$J$16,2))</f>
        <v>#NUM!</v>
      </c>
      <c r="G318" s="5" t="e">
        <f t="shared" si="16"/>
        <v>#NUM!</v>
      </c>
      <c r="H318" s="1" t="e">
        <f>IF(A318="","",IF(C318&lt;'Dados gerais'!$B$15/1000000,0,('Dados gerais'!$B$21+'Dados gerais'!$B$19)*86400*'Série de vazões medidas'!B320/1000000))</f>
        <v>#NUM!</v>
      </c>
      <c r="I318" s="5" t="e">
        <f t="shared" si="17"/>
        <v>#NUM!</v>
      </c>
      <c r="J318" s="5" t="e">
        <f>IF(A318="","",MAX(0,I318-'Dados gerais'!$B$14/1000000))</f>
        <v>#NUM!</v>
      </c>
      <c r="K318" s="5" t="e">
        <f t="shared" si="19"/>
        <v>#NUM!</v>
      </c>
    </row>
    <row r="319" spans="1:11" x14ac:dyDescent="0.25">
      <c r="A319" s="2" t="e">
        <f>'Série de vazões medidas'!A321</f>
        <v>#NUM!</v>
      </c>
      <c r="B319" s="1" t="e">
        <f>IF(A319="","",'Série de vazões medidas'!C321*'Dados gerais'!$B$11/'Dados gerais'!$B$10)</f>
        <v>#NUM!</v>
      </c>
      <c r="C319" s="4" t="e">
        <f t="shared" si="18"/>
        <v>#NUM!</v>
      </c>
      <c r="D319" s="4" t="e">
        <f>IF(A319="","",B319*86400*'Série de vazões medidas'!B321/1000000)</f>
        <v>#NUM!</v>
      </c>
      <c r="E319" t="e">
        <f>IF(A319="","",VLOOKUP(C319*1000000,'Dados gerais'!$C$28:$D$2916,2))</f>
        <v>#NUM!</v>
      </c>
      <c r="F319" s="5" t="e">
        <f>IF(A319="","",VLOOKUP(MONTH($A319),'Dados gerais'!$I$5:$J$16,2))</f>
        <v>#NUM!</v>
      </c>
      <c r="G319" s="5" t="e">
        <f t="shared" si="16"/>
        <v>#NUM!</v>
      </c>
      <c r="H319" s="1" t="e">
        <f>IF(A319="","",IF(C319&lt;'Dados gerais'!$B$15/1000000,0,('Dados gerais'!$B$21+'Dados gerais'!$B$19)*86400*'Série de vazões medidas'!B321/1000000))</f>
        <v>#NUM!</v>
      </c>
      <c r="I319" s="5" t="e">
        <f t="shared" si="17"/>
        <v>#NUM!</v>
      </c>
      <c r="J319" s="5" t="e">
        <f>IF(A319="","",MAX(0,I319-'Dados gerais'!$B$14/1000000))</f>
        <v>#NUM!</v>
      </c>
      <c r="K319" s="5" t="e">
        <f t="shared" si="19"/>
        <v>#NUM!</v>
      </c>
    </row>
    <row r="320" spans="1:11" x14ac:dyDescent="0.25">
      <c r="A320" s="2" t="e">
        <f>'Série de vazões medidas'!A322</f>
        <v>#NUM!</v>
      </c>
      <c r="B320" s="1" t="e">
        <f>IF(A320="","",'Série de vazões medidas'!C322*'Dados gerais'!$B$11/'Dados gerais'!$B$10)</f>
        <v>#NUM!</v>
      </c>
      <c r="C320" s="4" t="e">
        <f t="shared" si="18"/>
        <v>#NUM!</v>
      </c>
      <c r="D320" s="4" t="e">
        <f>IF(A320="","",B320*86400*'Série de vazões medidas'!B322/1000000)</f>
        <v>#NUM!</v>
      </c>
      <c r="E320" t="e">
        <f>IF(A320="","",VLOOKUP(C320*1000000,'Dados gerais'!$C$28:$D$2916,2))</f>
        <v>#NUM!</v>
      </c>
      <c r="F320" s="5" t="e">
        <f>IF(A320="","",VLOOKUP(MONTH($A320),'Dados gerais'!$I$5:$J$16,2))</f>
        <v>#NUM!</v>
      </c>
      <c r="G320" s="5" t="e">
        <f t="shared" si="16"/>
        <v>#NUM!</v>
      </c>
      <c r="H320" s="1" t="e">
        <f>IF(A320="","",IF(C320&lt;'Dados gerais'!$B$15/1000000,0,('Dados gerais'!$B$21+'Dados gerais'!$B$19)*86400*'Série de vazões medidas'!B322/1000000))</f>
        <v>#NUM!</v>
      </c>
      <c r="I320" s="5" t="e">
        <f t="shared" si="17"/>
        <v>#NUM!</v>
      </c>
      <c r="J320" s="5" t="e">
        <f>IF(A320="","",MAX(0,I320-'Dados gerais'!$B$14/1000000))</f>
        <v>#NUM!</v>
      </c>
      <c r="K320" s="5" t="e">
        <f t="shared" si="19"/>
        <v>#NUM!</v>
      </c>
    </row>
    <row r="321" spans="1:11" x14ac:dyDescent="0.25">
      <c r="A321" s="2" t="e">
        <f>'Série de vazões medidas'!A323</f>
        <v>#NUM!</v>
      </c>
      <c r="B321" s="1" t="e">
        <f>IF(A321="","",'Série de vazões medidas'!C323*'Dados gerais'!$B$11/'Dados gerais'!$B$10)</f>
        <v>#NUM!</v>
      </c>
      <c r="C321" s="4" t="e">
        <f t="shared" si="18"/>
        <v>#NUM!</v>
      </c>
      <c r="D321" s="4" t="e">
        <f>IF(A321="","",B321*86400*'Série de vazões medidas'!B323/1000000)</f>
        <v>#NUM!</v>
      </c>
      <c r="E321" t="e">
        <f>IF(A321="","",VLOOKUP(C321*1000000,'Dados gerais'!$C$28:$D$2916,2))</f>
        <v>#NUM!</v>
      </c>
      <c r="F321" s="5" t="e">
        <f>IF(A321="","",VLOOKUP(MONTH($A321),'Dados gerais'!$I$5:$J$16,2))</f>
        <v>#NUM!</v>
      </c>
      <c r="G321" s="5" t="e">
        <f t="shared" si="16"/>
        <v>#NUM!</v>
      </c>
      <c r="H321" s="1" t="e">
        <f>IF(A321="","",IF(C321&lt;'Dados gerais'!$B$15/1000000,0,('Dados gerais'!$B$21+'Dados gerais'!$B$19)*86400*'Série de vazões medidas'!B323/1000000))</f>
        <v>#NUM!</v>
      </c>
      <c r="I321" s="5" t="e">
        <f t="shared" si="17"/>
        <v>#NUM!</v>
      </c>
      <c r="J321" s="5" t="e">
        <f>IF(A321="","",MAX(0,I321-'Dados gerais'!$B$14/1000000))</f>
        <v>#NUM!</v>
      </c>
      <c r="K321" s="5" t="e">
        <f t="shared" si="19"/>
        <v>#NUM!</v>
      </c>
    </row>
    <row r="322" spans="1:11" x14ac:dyDescent="0.25">
      <c r="A322" s="2" t="e">
        <f>'Série de vazões medidas'!A324</f>
        <v>#NUM!</v>
      </c>
      <c r="B322" s="1" t="e">
        <f>IF(A322="","",'Série de vazões medidas'!C324*'Dados gerais'!$B$11/'Dados gerais'!$B$10)</f>
        <v>#NUM!</v>
      </c>
      <c r="C322" s="4" t="e">
        <f t="shared" si="18"/>
        <v>#NUM!</v>
      </c>
      <c r="D322" s="4" t="e">
        <f>IF(A322="","",B322*86400*'Série de vazões medidas'!B324/1000000)</f>
        <v>#NUM!</v>
      </c>
      <c r="E322" t="e">
        <f>IF(A322="","",VLOOKUP(C322*1000000,'Dados gerais'!$C$28:$D$2916,2))</f>
        <v>#NUM!</v>
      </c>
      <c r="F322" s="5" t="e">
        <f>IF(A322="","",VLOOKUP(MONTH($A322),'Dados gerais'!$I$5:$J$16,2))</f>
        <v>#NUM!</v>
      </c>
      <c r="G322" s="5" t="e">
        <f t="shared" si="16"/>
        <v>#NUM!</v>
      </c>
      <c r="H322" s="1" t="e">
        <f>IF(A322="","",IF(C322&lt;'Dados gerais'!$B$15/1000000,0,('Dados gerais'!$B$21+'Dados gerais'!$B$19)*86400*'Série de vazões medidas'!B324/1000000))</f>
        <v>#NUM!</v>
      </c>
      <c r="I322" s="5" t="e">
        <f t="shared" si="17"/>
        <v>#NUM!</v>
      </c>
      <c r="J322" s="5" t="e">
        <f>IF(A322="","",MAX(0,I322-'Dados gerais'!$B$14/1000000))</f>
        <v>#NUM!</v>
      </c>
      <c r="K322" s="5" t="e">
        <f t="shared" si="19"/>
        <v>#NUM!</v>
      </c>
    </row>
    <row r="323" spans="1:11" x14ac:dyDescent="0.25">
      <c r="A323" s="2" t="e">
        <f>'Série de vazões medidas'!A325</f>
        <v>#NUM!</v>
      </c>
      <c r="B323" s="1" t="e">
        <f>IF(A323="","",'Série de vazões medidas'!C325*'Dados gerais'!$B$11/'Dados gerais'!$B$10)</f>
        <v>#NUM!</v>
      </c>
      <c r="C323" s="4" t="e">
        <f t="shared" si="18"/>
        <v>#NUM!</v>
      </c>
      <c r="D323" s="4" t="e">
        <f>IF(A323="","",B323*86400*'Série de vazões medidas'!B325/1000000)</f>
        <v>#NUM!</v>
      </c>
      <c r="E323" t="e">
        <f>IF(A323="","",VLOOKUP(C323*1000000,'Dados gerais'!$C$28:$D$2916,2))</f>
        <v>#NUM!</v>
      </c>
      <c r="F323" s="5" t="e">
        <f>IF(A323="","",VLOOKUP(MONTH($A323),'Dados gerais'!$I$5:$J$16,2))</f>
        <v>#NUM!</v>
      </c>
      <c r="G323" s="5" t="e">
        <f t="shared" ref="G323:G386" si="20">IF(A323="","",E323*F323/1000/1000000)</f>
        <v>#NUM!</v>
      </c>
      <c r="H323" s="1" t="e">
        <f>IF(A323="","",IF(C323&lt;'Dados gerais'!$B$15/1000000,0,('Dados gerais'!$B$21+'Dados gerais'!$B$19)*86400*'Série de vazões medidas'!B325/1000000))</f>
        <v>#NUM!</v>
      </c>
      <c r="I323" s="5" t="e">
        <f t="shared" ref="I323:I386" si="21">IF(A323="","",C323-G323-H323+D323)</f>
        <v>#NUM!</v>
      </c>
      <c r="J323" s="5" t="e">
        <f>IF(A323="","",MAX(0,I323-'Dados gerais'!$B$14/1000000))</f>
        <v>#NUM!</v>
      </c>
      <c r="K323" s="5" t="e">
        <f t="shared" si="19"/>
        <v>#NUM!</v>
      </c>
    </row>
    <row r="324" spans="1:11" x14ac:dyDescent="0.25">
      <c r="A324" s="2" t="e">
        <f>'Série de vazões medidas'!A326</f>
        <v>#NUM!</v>
      </c>
      <c r="B324" s="1" t="e">
        <f>IF(A324="","",'Série de vazões medidas'!C326*'Dados gerais'!$B$11/'Dados gerais'!$B$10)</f>
        <v>#NUM!</v>
      </c>
      <c r="C324" s="4" t="e">
        <f t="shared" ref="C324:C387" si="22">IF(A324="","",K323)</f>
        <v>#NUM!</v>
      </c>
      <c r="D324" s="4" t="e">
        <f>IF(A324="","",B324*86400*'Série de vazões medidas'!B326/1000000)</f>
        <v>#NUM!</v>
      </c>
      <c r="E324" t="e">
        <f>IF(A324="","",VLOOKUP(C324*1000000,'Dados gerais'!$C$28:$D$2916,2))</f>
        <v>#NUM!</v>
      </c>
      <c r="F324" s="5" t="e">
        <f>IF(A324="","",VLOOKUP(MONTH($A324),'Dados gerais'!$I$5:$J$16,2))</f>
        <v>#NUM!</v>
      </c>
      <c r="G324" s="5" t="e">
        <f t="shared" si="20"/>
        <v>#NUM!</v>
      </c>
      <c r="H324" s="1" t="e">
        <f>IF(A324="","",IF(C324&lt;'Dados gerais'!$B$15/1000000,0,('Dados gerais'!$B$21+'Dados gerais'!$B$19)*86400*'Série de vazões medidas'!B326/1000000))</f>
        <v>#NUM!</v>
      </c>
      <c r="I324" s="5" t="e">
        <f t="shared" si="21"/>
        <v>#NUM!</v>
      </c>
      <c r="J324" s="5" t="e">
        <f>IF(A324="","",MAX(0,I324-'Dados gerais'!$B$14/1000000))</f>
        <v>#NUM!</v>
      </c>
      <c r="K324" s="5" t="e">
        <f t="shared" ref="K324:K387" si="23">IF(A324="","",I324-J324)</f>
        <v>#NUM!</v>
      </c>
    </row>
    <row r="325" spans="1:11" x14ac:dyDescent="0.25">
      <c r="A325" s="2" t="e">
        <f>'Série de vazões medidas'!A327</f>
        <v>#NUM!</v>
      </c>
      <c r="B325" s="1" t="e">
        <f>IF(A325="","",'Série de vazões medidas'!C327*'Dados gerais'!$B$11/'Dados gerais'!$B$10)</f>
        <v>#NUM!</v>
      </c>
      <c r="C325" s="4" t="e">
        <f t="shared" si="22"/>
        <v>#NUM!</v>
      </c>
      <c r="D325" s="4" t="e">
        <f>IF(A325="","",B325*86400*'Série de vazões medidas'!B327/1000000)</f>
        <v>#NUM!</v>
      </c>
      <c r="E325" t="e">
        <f>IF(A325="","",VLOOKUP(C325*1000000,'Dados gerais'!$C$28:$D$2916,2))</f>
        <v>#NUM!</v>
      </c>
      <c r="F325" s="5" t="e">
        <f>IF(A325="","",VLOOKUP(MONTH($A325),'Dados gerais'!$I$5:$J$16,2))</f>
        <v>#NUM!</v>
      </c>
      <c r="G325" s="5" t="e">
        <f t="shared" si="20"/>
        <v>#NUM!</v>
      </c>
      <c r="H325" s="1" t="e">
        <f>IF(A325="","",IF(C325&lt;'Dados gerais'!$B$15/1000000,0,('Dados gerais'!$B$21+'Dados gerais'!$B$19)*86400*'Série de vazões medidas'!B327/1000000))</f>
        <v>#NUM!</v>
      </c>
      <c r="I325" s="5" t="e">
        <f t="shared" si="21"/>
        <v>#NUM!</v>
      </c>
      <c r="J325" s="5" t="e">
        <f>IF(A325="","",MAX(0,I325-'Dados gerais'!$B$14/1000000))</f>
        <v>#NUM!</v>
      </c>
      <c r="K325" s="5" t="e">
        <f t="shared" si="23"/>
        <v>#NUM!</v>
      </c>
    </row>
    <row r="326" spans="1:11" x14ac:dyDescent="0.25">
      <c r="A326" s="2" t="e">
        <f>'Série de vazões medidas'!A328</f>
        <v>#NUM!</v>
      </c>
      <c r="B326" s="1" t="e">
        <f>IF(A326="","",'Série de vazões medidas'!C328*'Dados gerais'!$B$11/'Dados gerais'!$B$10)</f>
        <v>#NUM!</v>
      </c>
      <c r="C326" s="4" t="e">
        <f t="shared" si="22"/>
        <v>#NUM!</v>
      </c>
      <c r="D326" s="4" t="e">
        <f>IF(A326="","",B326*86400*'Série de vazões medidas'!B328/1000000)</f>
        <v>#NUM!</v>
      </c>
      <c r="E326" t="e">
        <f>IF(A326="","",VLOOKUP(C326*1000000,'Dados gerais'!$C$28:$D$2916,2))</f>
        <v>#NUM!</v>
      </c>
      <c r="F326" s="5" t="e">
        <f>IF(A326="","",VLOOKUP(MONTH($A326),'Dados gerais'!$I$5:$J$16,2))</f>
        <v>#NUM!</v>
      </c>
      <c r="G326" s="5" t="e">
        <f t="shared" si="20"/>
        <v>#NUM!</v>
      </c>
      <c r="H326" s="1" t="e">
        <f>IF(A326="","",IF(C326&lt;'Dados gerais'!$B$15/1000000,0,('Dados gerais'!$B$21+'Dados gerais'!$B$19)*86400*'Série de vazões medidas'!B328/1000000))</f>
        <v>#NUM!</v>
      </c>
      <c r="I326" s="5" t="e">
        <f t="shared" si="21"/>
        <v>#NUM!</v>
      </c>
      <c r="J326" s="5" t="e">
        <f>IF(A326="","",MAX(0,I326-'Dados gerais'!$B$14/1000000))</f>
        <v>#NUM!</v>
      </c>
      <c r="K326" s="5" t="e">
        <f t="shared" si="23"/>
        <v>#NUM!</v>
      </c>
    </row>
    <row r="327" spans="1:11" x14ac:dyDescent="0.25">
      <c r="A327" s="2" t="e">
        <f>'Série de vazões medidas'!A329</f>
        <v>#NUM!</v>
      </c>
      <c r="B327" s="1" t="e">
        <f>IF(A327="","",'Série de vazões medidas'!C329*'Dados gerais'!$B$11/'Dados gerais'!$B$10)</f>
        <v>#NUM!</v>
      </c>
      <c r="C327" s="4" t="e">
        <f t="shared" si="22"/>
        <v>#NUM!</v>
      </c>
      <c r="D327" s="4" t="e">
        <f>IF(A327="","",B327*86400*'Série de vazões medidas'!B329/1000000)</f>
        <v>#NUM!</v>
      </c>
      <c r="E327" t="e">
        <f>IF(A327="","",VLOOKUP(C327*1000000,'Dados gerais'!$C$28:$D$2916,2))</f>
        <v>#NUM!</v>
      </c>
      <c r="F327" s="5" t="e">
        <f>IF(A327="","",VLOOKUP(MONTH($A327),'Dados gerais'!$I$5:$J$16,2))</f>
        <v>#NUM!</v>
      </c>
      <c r="G327" s="5" t="e">
        <f t="shared" si="20"/>
        <v>#NUM!</v>
      </c>
      <c r="H327" s="1" t="e">
        <f>IF(A327="","",IF(C327&lt;'Dados gerais'!$B$15/1000000,0,('Dados gerais'!$B$21+'Dados gerais'!$B$19)*86400*'Série de vazões medidas'!B329/1000000))</f>
        <v>#NUM!</v>
      </c>
      <c r="I327" s="5" t="e">
        <f t="shared" si="21"/>
        <v>#NUM!</v>
      </c>
      <c r="J327" s="5" t="e">
        <f>IF(A327="","",MAX(0,I327-'Dados gerais'!$B$14/1000000))</f>
        <v>#NUM!</v>
      </c>
      <c r="K327" s="5" t="e">
        <f t="shared" si="23"/>
        <v>#NUM!</v>
      </c>
    </row>
    <row r="328" spans="1:11" x14ac:dyDescent="0.25">
      <c r="A328" s="2" t="e">
        <f>'Série de vazões medidas'!A330</f>
        <v>#NUM!</v>
      </c>
      <c r="B328" s="1" t="e">
        <f>IF(A328="","",'Série de vazões medidas'!C330*'Dados gerais'!$B$11/'Dados gerais'!$B$10)</f>
        <v>#NUM!</v>
      </c>
      <c r="C328" s="4" t="e">
        <f t="shared" si="22"/>
        <v>#NUM!</v>
      </c>
      <c r="D328" s="4" t="e">
        <f>IF(A328="","",B328*86400*'Série de vazões medidas'!B330/1000000)</f>
        <v>#NUM!</v>
      </c>
      <c r="E328" t="e">
        <f>IF(A328="","",VLOOKUP(C328*1000000,'Dados gerais'!$C$28:$D$2916,2))</f>
        <v>#NUM!</v>
      </c>
      <c r="F328" s="5" t="e">
        <f>IF(A328="","",VLOOKUP(MONTH($A328),'Dados gerais'!$I$5:$J$16,2))</f>
        <v>#NUM!</v>
      </c>
      <c r="G328" s="5" t="e">
        <f t="shared" si="20"/>
        <v>#NUM!</v>
      </c>
      <c r="H328" s="1" t="e">
        <f>IF(A328="","",IF(C328&lt;'Dados gerais'!$B$15/1000000,0,('Dados gerais'!$B$21+'Dados gerais'!$B$19)*86400*'Série de vazões medidas'!B330/1000000))</f>
        <v>#NUM!</v>
      </c>
      <c r="I328" s="5" t="e">
        <f t="shared" si="21"/>
        <v>#NUM!</v>
      </c>
      <c r="J328" s="5" t="e">
        <f>IF(A328="","",MAX(0,I328-'Dados gerais'!$B$14/1000000))</f>
        <v>#NUM!</v>
      </c>
      <c r="K328" s="5" t="e">
        <f t="shared" si="23"/>
        <v>#NUM!</v>
      </c>
    </row>
    <row r="329" spans="1:11" x14ac:dyDescent="0.25">
      <c r="A329" s="2" t="e">
        <f>'Série de vazões medidas'!A331</f>
        <v>#NUM!</v>
      </c>
      <c r="B329" s="1" t="e">
        <f>IF(A329="","",'Série de vazões medidas'!C331*'Dados gerais'!$B$11/'Dados gerais'!$B$10)</f>
        <v>#NUM!</v>
      </c>
      <c r="C329" s="4" t="e">
        <f t="shared" si="22"/>
        <v>#NUM!</v>
      </c>
      <c r="D329" s="4" t="e">
        <f>IF(A329="","",B329*86400*'Série de vazões medidas'!B331/1000000)</f>
        <v>#NUM!</v>
      </c>
      <c r="E329" t="e">
        <f>IF(A329="","",VLOOKUP(C329*1000000,'Dados gerais'!$C$28:$D$2916,2))</f>
        <v>#NUM!</v>
      </c>
      <c r="F329" s="5" t="e">
        <f>IF(A329="","",VLOOKUP(MONTH($A329),'Dados gerais'!$I$5:$J$16,2))</f>
        <v>#NUM!</v>
      </c>
      <c r="G329" s="5" t="e">
        <f t="shared" si="20"/>
        <v>#NUM!</v>
      </c>
      <c r="H329" s="1" t="e">
        <f>IF(A329="","",IF(C329&lt;'Dados gerais'!$B$15/1000000,0,('Dados gerais'!$B$21+'Dados gerais'!$B$19)*86400*'Série de vazões medidas'!B331/1000000))</f>
        <v>#NUM!</v>
      </c>
      <c r="I329" s="5" t="e">
        <f t="shared" si="21"/>
        <v>#NUM!</v>
      </c>
      <c r="J329" s="5" t="e">
        <f>IF(A329="","",MAX(0,I329-'Dados gerais'!$B$14/1000000))</f>
        <v>#NUM!</v>
      </c>
      <c r="K329" s="5" t="e">
        <f t="shared" si="23"/>
        <v>#NUM!</v>
      </c>
    </row>
    <row r="330" spans="1:11" x14ac:dyDescent="0.25">
      <c r="A330" s="2" t="e">
        <f>'Série de vazões medidas'!A332</f>
        <v>#NUM!</v>
      </c>
      <c r="B330" s="1" t="e">
        <f>IF(A330="","",'Série de vazões medidas'!C332*'Dados gerais'!$B$11/'Dados gerais'!$B$10)</f>
        <v>#NUM!</v>
      </c>
      <c r="C330" s="4" t="e">
        <f t="shared" si="22"/>
        <v>#NUM!</v>
      </c>
      <c r="D330" s="4" t="e">
        <f>IF(A330="","",B330*86400*'Série de vazões medidas'!B332/1000000)</f>
        <v>#NUM!</v>
      </c>
      <c r="E330" t="e">
        <f>IF(A330="","",VLOOKUP(C330*1000000,'Dados gerais'!$C$28:$D$2916,2))</f>
        <v>#NUM!</v>
      </c>
      <c r="F330" s="5" t="e">
        <f>IF(A330="","",VLOOKUP(MONTH($A330),'Dados gerais'!$I$5:$J$16,2))</f>
        <v>#NUM!</v>
      </c>
      <c r="G330" s="5" t="e">
        <f t="shared" si="20"/>
        <v>#NUM!</v>
      </c>
      <c r="H330" s="1" t="e">
        <f>IF(A330="","",IF(C330&lt;'Dados gerais'!$B$15/1000000,0,('Dados gerais'!$B$21+'Dados gerais'!$B$19)*86400*'Série de vazões medidas'!B332/1000000))</f>
        <v>#NUM!</v>
      </c>
      <c r="I330" s="5" t="e">
        <f t="shared" si="21"/>
        <v>#NUM!</v>
      </c>
      <c r="J330" s="5" t="e">
        <f>IF(A330="","",MAX(0,I330-'Dados gerais'!$B$14/1000000))</f>
        <v>#NUM!</v>
      </c>
      <c r="K330" s="5" t="e">
        <f t="shared" si="23"/>
        <v>#NUM!</v>
      </c>
    </row>
    <row r="331" spans="1:11" x14ac:dyDescent="0.25">
      <c r="A331" s="2" t="e">
        <f>'Série de vazões medidas'!A333</f>
        <v>#NUM!</v>
      </c>
      <c r="B331" s="1" t="e">
        <f>IF(A331="","",'Série de vazões medidas'!C333*'Dados gerais'!$B$11/'Dados gerais'!$B$10)</f>
        <v>#NUM!</v>
      </c>
      <c r="C331" s="4" t="e">
        <f t="shared" si="22"/>
        <v>#NUM!</v>
      </c>
      <c r="D331" s="4" t="e">
        <f>IF(A331="","",B331*86400*'Série de vazões medidas'!B333/1000000)</f>
        <v>#NUM!</v>
      </c>
      <c r="E331" t="e">
        <f>IF(A331="","",VLOOKUP(C331*1000000,'Dados gerais'!$C$28:$D$2916,2))</f>
        <v>#NUM!</v>
      </c>
      <c r="F331" s="5" t="e">
        <f>IF(A331="","",VLOOKUP(MONTH($A331),'Dados gerais'!$I$5:$J$16,2))</f>
        <v>#NUM!</v>
      </c>
      <c r="G331" s="5" t="e">
        <f t="shared" si="20"/>
        <v>#NUM!</v>
      </c>
      <c r="H331" s="1" t="e">
        <f>IF(A331="","",IF(C331&lt;'Dados gerais'!$B$15/1000000,0,('Dados gerais'!$B$21+'Dados gerais'!$B$19)*86400*'Série de vazões medidas'!B333/1000000))</f>
        <v>#NUM!</v>
      </c>
      <c r="I331" s="5" t="e">
        <f t="shared" si="21"/>
        <v>#NUM!</v>
      </c>
      <c r="J331" s="5" t="e">
        <f>IF(A331="","",MAX(0,I331-'Dados gerais'!$B$14/1000000))</f>
        <v>#NUM!</v>
      </c>
      <c r="K331" s="5" t="e">
        <f t="shared" si="23"/>
        <v>#NUM!</v>
      </c>
    </row>
    <row r="332" spans="1:11" x14ac:dyDescent="0.25">
      <c r="A332" s="2" t="e">
        <f>'Série de vazões medidas'!A334</f>
        <v>#NUM!</v>
      </c>
      <c r="B332" s="1" t="e">
        <f>IF(A332="","",'Série de vazões medidas'!C334*'Dados gerais'!$B$11/'Dados gerais'!$B$10)</f>
        <v>#NUM!</v>
      </c>
      <c r="C332" s="4" t="e">
        <f t="shared" si="22"/>
        <v>#NUM!</v>
      </c>
      <c r="D332" s="4" t="e">
        <f>IF(A332="","",B332*86400*'Série de vazões medidas'!B334/1000000)</f>
        <v>#NUM!</v>
      </c>
      <c r="E332" t="e">
        <f>IF(A332="","",VLOOKUP(C332*1000000,'Dados gerais'!$C$28:$D$2916,2))</f>
        <v>#NUM!</v>
      </c>
      <c r="F332" s="5" t="e">
        <f>IF(A332="","",VLOOKUP(MONTH($A332),'Dados gerais'!$I$5:$J$16,2))</f>
        <v>#NUM!</v>
      </c>
      <c r="G332" s="5" t="e">
        <f t="shared" si="20"/>
        <v>#NUM!</v>
      </c>
      <c r="H332" s="1" t="e">
        <f>IF(A332="","",IF(C332&lt;'Dados gerais'!$B$15/1000000,0,('Dados gerais'!$B$21+'Dados gerais'!$B$19)*86400*'Série de vazões medidas'!B334/1000000))</f>
        <v>#NUM!</v>
      </c>
      <c r="I332" s="5" t="e">
        <f t="shared" si="21"/>
        <v>#NUM!</v>
      </c>
      <c r="J332" s="5" t="e">
        <f>IF(A332="","",MAX(0,I332-'Dados gerais'!$B$14/1000000))</f>
        <v>#NUM!</v>
      </c>
      <c r="K332" s="5" t="e">
        <f t="shared" si="23"/>
        <v>#NUM!</v>
      </c>
    </row>
    <row r="333" spans="1:11" x14ac:dyDescent="0.25">
      <c r="A333" s="2" t="e">
        <f>'Série de vazões medidas'!A335</f>
        <v>#NUM!</v>
      </c>
      <c r="B333" s="1" t="e">
        <f>IF(A333="","",'Série de vazões medidas'!C335*'Dados gerais'!$B$11/'Dados gerais'!$B$10)</f>
        <v>#NUM!</v>
      </c>
      <c r="C333" s="4" t="e">
        <f t="shared" si="22"/>
        <v>#NUM!</v>
      </c>
      <c r="D333" s="4" t="e">
        <f>IF(A333="","",B333*86400*'Série de vazões medidas'!B335/1000000)</f>
        <v>#NUM!</v>
      </c>
      <c r="E333" t="e">
        <f>IF(A333="","",VLOOKUP(C333*1000000,'Dados gerais'!$C$28:$D$2916,2))</f>
        <v>#NUM!</v>
      </c>
      <c r="F333" s="5" t="e">
        <f>IF(A333="","",VLOOKUP(MONTH($A333),'Dados gerais'!$I$5:$J$16,2))</f>
        <v>#NUM!</v>
      </c>
      <c r="G333" s="5" t="e">
        <f t="shared" si="20"/>
        <v>#NUM!</v>
      </c>
      <c r="H333" s="1" t="e">
        <f>IF(A333="","",IF(C333&lt;'Dados gerais'!$B$15/1000000,0,('Dados gerais'!$B$21+'Dados gerais'!$B$19)*86400*'Série de vazões medidas'!B335/1000000))</f>
        <v>#NUM!</v>
      </c>
      <c r="I333" s="5" t="e">
        <f t="shared" si="21"/>
        <v>#NUM!</v>
      </c>
      <c r="J333" s="5" t="e">
        <f>IF(A333="","",MAX(0,I333-'Dados gerais'!$B$14/1000000))</f>
        <v>#NUM!</v>
      </c>
      <c r="K333" s="5" t="e">
        <f t="shared" si="23"/>
        <v>#NUM!</v>
      </c>
    </row>
    <row r="334" spans="1:11" x14ac:dyDescent="0.25">
      <c r="A334" s="2" t="e">
        <f>'Série de vazões medidas'!A336</f>
        <v>#NUM!</v>
      </c>
      <c r="B334" s="1" t="e">
        <f>IF(A334="","",'Série de vazões medidas'!C336*'Dados gerais'!$B$11/'Dados gerais'!$B$10)</f>
        <v>#NUM!</v>
      </c>
      <c r="C334" s="4" t="e">
        <f t="shared" si="22"/>
        <v>#NUM!</v>
      </c>
      <c r="D334" s="4" t="e">
        <f>IF(A334="","",B334*86400*'Série de vazões medidas'!B336/1000000)</f>
        <v>#NUM!</v>
      </c>
      <c r="E334" t="e">
        <f>IF(A334="","",VLOOKUP(C334*1000000,'Dados gerais'!$C$28:$D$2916,2))</f>
        <v>#NUM!</v>
      </c>
      <c r="F334" s="5" t="e">
        <f>IF(A334="","",VLOOKUP(MONTH($A334),'Dados gerais'!$I$5:$J$16,2))</f>
        <v>#NUM!</v>
      </c>
      <c r="G334" s="5" t="e">
        <f t="shared" si="20"/>
        <v>#NUM!</v>
      </c>
      <c r="H334" s="1" t="e">
        <f>IF(A334="","",IF(C334&lt;'Dados gerais'!$B$15/1000000,0,('Dados gerais'!$B$21+'Dados gerais'!$B$19)*86400*'Série de vazões medidas'!B336/1000000))</f>
        <v>#NUM!</v>
      </c>
      <c r="I334" s="5" t="e">
        <f t="shared" si="21"/>
        <v>#NUM!</v>
      </c>
      <c r="J334" s="5" t="e">
        <f>IF(A334="","",MAX(0,I334-'Dados gerais'!$B$14/1000000))</f>
        <v>#NUM!</v>
      </c>
      <c r="K334" s="5" t="e">
        <f t="shared" si="23"/>
        <v>#NUM!</v>
      </c>
    </row>
    <row r="335" spans="1:11" x14ac:dyDescent="0.25">
      <c r="A335" s="2" t="e">
        <f>'Série de vazões medidas'!A337</f>
        <v>#NUM!</v>
      </c>
      <c r="B335" s="1" t="e">
        <f>IF(A335="","",'Série de vazões medidas'!C337*'Dados gerais'!$B$11/'Dados gerais'!$B$10)</f>
        <v>#NUM!</v>
      </c>
      <c r="C335" s="4" t="e">
        <f t="shared" si="22"/>
        <v>#NUM!</v>
      </c>
      <c r="D335" s="4" t="e">
        <f>IF(A335="","",B335*86400*'Série de vazões medidas'!B337/1000000)</f>
        <v>#NUM!</v>
      </c>
      <c r="E335" t="e">
        <f>IF(A335="","",VLOOKUP(C335*1000000,'Dados gerais'!$C$28:$D$2916,2))</f>
        <v>#NUM!</v>
      </c>
      <c r="F335" s="5" t="e">
        <f>IF(A335="","",VLOOKUP(MONTH($A335),'Dados gerais'!$I$5:$J$16,2))</f>
        <v>#NUM!</v>
      </c>
      <c r="G335" s="5" t="e">
        <f t="shared" si="20"/>
        <v>#NUM!</v>
      </c>
      <c r="H335" s="1" t="e">
        <f>IF(A335="","",IF(C335&lt;'Dados gerais'!$B$15/1000000,0,('Dados gerais'!$B$21+'Dados gerais'!$B$19)*86400*'Série de vazões medidas'!B337/1000000))</f>
        <v>#NUM!</v>
      </c>
      <c r="I335" s="5" t="e">
        <f t="shared" si="21"/>
        <v>#NUM!</v>
      </c>
      <c r="J335" s="5" t="e">
        <f>IF(A335="","",MAX(0,I335-'Dados gerais'!$B$14/1000000))</f>
        <v>#NUM!</v>
      </c>
      <c r="K335" s="5" t="e">
        <f t="shared" si="23"/>
        <v>#NUM!</v>
      </c>
    </row>
    <row r="336" spans="1:11" x14ac:dyDescent="0.25">
      <c r="A336" s="2" t="e">
        <f>'Série de vazões medidas'!A338</f>
        <v>#NUM!</v>
      </c>
      <c r="B336" s="1" t="e">
        <f>IF(A336="","",'Série de vazões medidas'!C338*'Dados gerais'!$B$11/'Dados gerais'!$B$10)</f>
        <v>#NUM!</v>
      </c>
      <c r="C336" s="4" t="e">
        <f t="shared" si="22"/>
        <v>#NUM!</v>
      </c>
      <c r="D336" s="4" t="e">
        <f>IF(A336="","",B336*86400*'Série de vazões medidas'!B338/1000000)</f>
        <v>#NUM!</v>
      </c>
      <c r="E336" t="e">
        <f>IF(A336="","",VLOOKUP(C336*1000000,'Dados gerais'!$C$28:$D$2916,2))</f>
        <v>#NUM!</v>
      </c>
      <c r="F336" s="5" t="e">
        <f>IF(A336="","",VLOOKUP(MONTH($A336),'Dados gerais'!$I$5:$J$16,2))</f>
        <v>#NUM!</v>
      </c>
      <c r="G336" s="5" t="e">
        <f t="shared" si="20"/>
        <v>#NUM!</v>
      </c>
      <c r="H336" s="1" t="e">
        <f>IF(A336="","",IF(C336&lt;'Dados gerais'!$B$15/1000000,0,('Dados gerais'!$B$21+'Dados gerais'!$B$19)*86400*'Série de vazões medidas'!B338/1000000))</f>
        <v>#NUM!</v>
      </c>
      <c r="I336" s="5" t="e">
        <f t="shared" si="21"/>
        <v>#NUM!</v>
      </c>
      <c r="J336" s="5" t="e">
        <f>IF(A336="","",MAX(0,I336-'Dados gerais'!$B$14/1000000))</f>
        <v>#NUM!</v>
      </c>
      <c r="K336" s="5" t="e">
        <f t="shared" si="23"/>
        <v>#NUM!</v>
      </c>
    </row>
    <row r="337" spans="1:11" x14ac:dyDescent="0.25">
      <c r="A337" s="2" t="e">
        <f>'Série de vazões medidas'!A339</f>
        <v>#NUM!</v>
      </c>
      <c r="B337" s="1" t="e">
        <f>IF(A337="","",'Série de vazões medidas'!C339*'Dados gerais'!$B$11/'Dados gerais'!$B$10)</f>
        <v>#NUM!</v>
      </c>
      <c r="C337" s="4" t="e">
        <f t="shared" si="22"/>
        <v>#NUM!</v>
      </c>
      <c r="D337" s="4" t="e">
        <f>IF(A337="","",B337*86400*'Série de vazões medidas'!B339/1000000)</f>
        <v>#NUM!</v>
      </c>
      <c r="E337" t="e">
        <f>IF(A337="","",VLOOKUP(C337*1000000,'Dados gerais'!$C$28:$D$2916,2))</f>
        <v>#NUM!</v>
      </c>
      <c r="F337" s="5" t="e">
        <f>IF(A337="","",VLOOKUP(MONTH($A337),'Dados gerais'!$I$5:$J$16,2))</f>
        <v>#NUM!</v>
      </c>
      <c r="G337" s="5" t="e">
        <f t="shared" si="20"/>
        <v>#NUM!</v>
      </c>
      <c r="H337" s="1" t="e">
        <f>IF(A337="","",IF(C337&lt;'Dados gerais'!$B$15/1000000,0,('Dados gerais'!$B$21+'Dados gerais'!$B$19)*86400*'Série de vazões medidas'!B339/1000000))</f>
        <v>#NUM!</v>
      </c>
      <c r="I337" s="5" t="e">
        <f t="shared" si="21"/>
        <v>#NUM!</v>
      </c>
      <c r="J337" s="5" t="e">
        <f>IF(A337="","",MAX(0,I337-'Dados gerais'!$B$14/1000000))</f>
        <v>#NUM!</v>
      </c>
      <c r="K337" s="5" t="e">
        <f t="shared" si="23"/>
        <v>#NUM!</v>
      </c>
    </row>
    <row r="338" spans="1:11" x14ac:dyDescent="0.25">
      <c r="A338" s="2" t="e">
        <f>'Série de vazões medidas'!A340</f>
        <v>#NUM!</v>
      </c>
      <c r="B338" s="1" t="e">
        <f>IF(A338="","",'Série de vazões medidas'!C340*'Dados gerais'!$B$11/'Dados gerais'!$B$10)</f>
        <v>#NUM!</v>
      </c>
      <c r="C338" s="4" t="e">
        <f t="shared" si="22"/>
        <v>#NUM!</v>
      </c>
      <c r="D338" s="4" t="e">
        <f>IF(A338="","",B338*86400*'Série de vazões medidas'!B340/1000000)</f>
        <v>#NUM!</v>
      </c>
      <c r="E338" t="e">
        <f>IF(A338="","",VLOOKUP(C338*1000000,'Dados gerais'!$C$28:$D$2916,2))</f>
        <v>#NUM!</v>
      </c>
      <c r="F338" s="5" t="e">
        <f>IF(A338="","",VLOOKUP(MONTH($A338),'Dados gerais'!$I$5:$J$16,2))</f>
        <v>#NUM!</v>
      </c>
      <c r="G338" s="5" t="e">
        <f t="shared" si="20"/>
        <v>#NUM!</v>
      </c>
      <c r="H338" s="1" t="e">
        <f>IF(A338="","",IF(C338&lt;'Dados gerais'!$B$15/1000000,0,('Dados gerais'!$B$21+'Dados gerais'!$B$19)*86400*'Série de vazões medidas'!B340/1000000))</f>
        <v>#NUM!</v>
      </c>
      <c r="I338" s="5" t="e">
        <f t="shared" si="21"/>
        <v>#NUM!</v>
      </c>
      <c r="J338" s="5" t="e">
        <f>IF(A338="","",MAX(0,I338-'Dados gerais'!$B$14/1000000))</f>
        <v>#NUM!</v>
      </c>
      <c r="K338" s="5" t="e">
        <f t="shared" si="23"/>
        <v>#NUM!</v>
      </c>
    </row>
    <row r="339" spans="1:11" x14ac:dyDescent="0.25">
      <c r="A339" s="2" t="e">
        <f>'Série de vazões medidas'!A341</f>
        <v>#NUM!</v>
      </c>
      <c r="B339" s="1" t="e">
        <f>IF(A339="","",'Série de vazões medidas'!C341*'Dados gerais'!$B$11/'Dados gerais'!$B$10)</f>
        <v>#NUM!</v>
      </c>
      <c r="C339" s="4" t="e">
        <f t="shared" si="22"/>
        <v>#NUM!</v>
      </c>
      <c r="D339" s="4" t="e">
        <f>IF(A339="","",B339*86400*'Série de vazões medidas'!B341/1000000)</f>
        <v>#NUM!</v>
      </c>
      <c r="E339" t="e">
        <f>IF(A339="","",VLOOKUP(C339*1000000,'Dados gerais'!$C$28:$D$2916,2))</f>
        <v>#NUM!</v>
      </c>
      <c r="F339" s="5" t="e">
        <f>IF(A339="","",VLOOKUP(MONTH($A339),'Dados gerais'!$I$5:$J$16,2))</f>
        <v>#NUM!</v>
      </c>
      <c r="G339" s="5" t="e">
        <f t="shared" si="20"/>
        <v>#NUM!</v>
      </c>
      <c r="H339" s="1" t="e">
        <f>IF(A339="","",IF(C339&lt;'Dados gerais'!$B$15/1000000,0,('Dados gerais'!$B$21+'Dados gerais'!$B$19)*86400*'Série de vazões medidas'!B341/1000000))</f>
        <v>#NUM!</v>
      </c>
      <c r="I339" s="5" t="e">
        <f t="shared" si="21"/>
        <v>#NUM!</v>
      </c>
      <c r="J339" s="5" t="e">
        <f>IF(A339="","",MAX(0,I339-'Dados gerais'!$B$14/1000000))</f>
        <v>#NUM!</v>
      </c>
      <c r="K339" s="5" t="e">
        <f t="shared" si="23"/>
        <v>#NUM!</v>
      </c>
    </row>
    <row r="340" spans="1:11" x14ac:dyDescent="0.25">
      <c r="A340" s="2" t="e">
        <f>'Série de vazões medidas'!A342</f>
        <v>#NUM!</v>
      </c>
      <c r="B340" s="1" t="e">
        <f>IF(A340="","",'Série de vazões medidas'!C342*'Dados gerais'!$B$11/'Dados gerais'!$B$10)</f>
        <v>#NUM!</v>
      </c>
      <c r="C340" s="4" t="e">
        <f t="shared" si="22"/>
        <v>#NUM!</v>
      </c>
      <c r="D340" s="4" t="e">
        <f>IF(A340="","",B340*86400*'Série de vazões medidas'!B342/1000000)</f>
        <v>#NUM!</v>
      </c>
      <c r="E340" t="e">
        <f>IF(A340="","",VLOOKUP(C340*1000000,'Dados gerais'!$C$28:$D$2916,2))</f>
        <v>#NUM!</v>
      </c>
      <c r="F340" s="5" t="e">
        <f>IF(A340="","",VLOOKUP(MONTH($A340),'Dados gerais'!$I$5:$J$16,2))</f>
        <v>#NUM!</v>
      </c>
      <c r="G340" s="5" t="e">
        <f t="shared" si="20"/>
        <v>#NUM!</v>
      </c>
      <c r="H340" s="1" t="e">
        <f>IF(A340="","",IF(C340&lt;'Dados gerais'!$B$15/1000000,0,('Dados gerais'!$B$21+'Dados gerais'!$B$19)*86400*'Série de vazões medidas'!B342/1000000))</f>
        <v>#NUM!</v>
      </c>
      <c r="I340" s="5" t="e">
        <f t="shared" si="21"/>
        <v>#NUM!</v>
      </c>
      <c r="J340" s="5" t="e">
        <f>IF(A340="","",MAX(0,I340-'Dados gerais'!$B$14/1000000))</f>
        <v>#NUM!</v>
      </c>
      <c r="K340" s="5" t="e">
        <f t="shared" si="23"/>
        <v>#NUM!</v>
      </c>
    </row>
    <row r="341" spans="1:11" x14ac:dyDescent="0.25">
      <c r="A341" s="2" t="e">
        <f>'Série de vazões medidas'!A343</f>
        <v>#NUM!</v>
      </c>
      <c r="B341" s="1" t="e">
        <f>IF(A341="","",'Série de vazões medidas'!C343*'Dados gerais'!$B$11/'Dados gerais'!$B$10)</f>
        <v>#NUM!</v>
      </c>
      <c r="C341" s="4" t="e">
        <f t="shared" si="22"/>
        <v>#NUM!</v>
      </c>
      <c r="D341" s="4" t="e">
        <f>IF(A341="","",B341*86400*'Série de vazões medidas'!B343/1000000)</f>
        <v>#NUM!</v>
      </c>
      <c r="E341" t="e">
        <f>IF(A341="","",VLOOKUP(C341*1000000,'Dados gerais'!$C$28:$D$2916,2))</f>
        <v>#NUM!</v>
      </c>
      <c r="F341" s="5" t="e">
        <f>IF(A341="","",VLOOKUP(MONTH($A341),'Dados gerais'!$I$5:$J$16,2))</f>
        <v>#NUM!</v>
      </c>
      <c r="G341" s="5" t="e">
        <f t="shared" si="20"/>
        <v>#NUM!</v>
      </c>
      <c r="H341" s="1" t="e">
        <f>IF(A341="","",IF(C341&lt;'Dados gerais'!$B$15/1000000,0,('Dados gerais'!$B$21+'Dados gerais'!$B$19)*86400*'Série de vazões medidas'!B343/1000000))</f>
        <v>#NUM!</v>
      </c>
      <c r="I341" s="5" t="e">
        <f t="shared" si="21"/>
        <v>#NUM!</v>
      </c>
      <c r="J341" s="5" t="e">
        <f>IF(A341="","",MAX(0,I341-'Dados gerais'!$B$14/1000000))</f>
        <v>#NUM!</v>
      </c>
      <c r="K341" s="5" t="e">
        <f t="shared" si="23"/>
        <v>#NUM!</v>
      </c>
    </row>
    <row r="342" spans="1:11" x14ac:dyDescent="0.25">
      <c r="A342" s="2" t="e">
        <f>'Série de vazões medidas'!A344</f>
        <v>#NUM!</v>
      </c>
      <c r="B342" s="1" t="e">
        <f>IF(A342="","",'Série de vazões medidas'!C344*'Dados gerais'!$B$11/'Dados gerais'!$B$10)</f>
        <v>#NUM!</v>
      </c>
      <c r="C342" s="4" t="e">
        <f t="shared" si="22"/>
        <v>#NUM!</v>
      </c>
      <c r="D342" s="4" t="e">
        <f>IF(A342="","",B342*86400*'Série de vazões medidas'!B344/1000000)</f>
        <v>#NUM!</v>
      </c>
      <c r="E342" t="e">
        <f>IF(A342="","",VLOOKUP(C342*1000000,'Dados gerais'!$C$28:$D$2916,2))</f>
        <v>#NUM!</v>
      </c>
      <c r="F342" s="5" t="e">
        <f>IF(A342="","",VLOOKUP(MONTH($A342),'Dados gerais'!$I$5:$J$16,2))</f>
        <v>#NUM!</v>
      </c>
      <c r="G342" s="5" t="e">
        <f t="shared" si="20"/>
        <v>#NUM!</v>
      </c>
      <c r="H342" s="1" t="e">
        <f>IF(A342="","",IF(C342&lt;'Dados gerais'!$B$15/1000000,0,('Dados gerais'!$B$21+'Dados gerais'!$B$19)*86400*'Série de vazões medidas'!B344/1000000))</f>
        <v>#NUM!</v>
      </c>
      <c r="I342" s="5" t="e">
        <f t="shared" si="21"/>
        <v>#NUM!</v>
      </c>
      <c r="J342" s="5" t="e">
        <f>IF(A342="","",MAX(0,I342-'Dados gerais'!$B$14/1000000))</f>
        <v>#NUM!</v>
      </c>
      <c r="K342" s="5" t="e">
        <f t="shared" si="23"/>
        <v>#NUM!</v>
      </c>
    </row>
    <row r="343" spans="1:11" x14ac:dyDescent="0.25">
      <c r="A343" s="2" t="e">
        <f>'Série de vazões medidas'!A345</f>
        <v>#NUM!</v>
      </c>
      <c r="B343" s="1" t="e">
        <f>IF(A343="","",'Série de vazões medidas'!C345*'Dados gerais'!$B$11/'Dados gerais'!$B$10)</f>
        <v>#NUM!</v>
      </c>
      <c r="C343" s="4" t="e">
        <f t="shared" si="22"/>
        <v>#NUM!</v>
      </c>
      <c r="D343" s="4" t="e">
        <f>IF(A343="","",B343*86400*'Série de vazões medidas'!B345/1000000)</f>
        <v>#NUM!</v>
      </c>
      <c r="E343" t="e">
        <f>IF(A343="","",VLOOKUP(C343*1000000,'Dados gerais'!$C$28:$D$2916,2))</f>
        <v>#NUM!</v>
      </c>
      <c r="F343" s="5" t="e">
        <f>IF(A343="","",VLOOKUP(MONTH($A343),'Dados gerais'!$I$5:$J$16,2))</f>
        <v>#NUM!</v>
      </c>
      <c r="G343" s="5" t="e">
        <f t="shared" si="20"/>
        <v>#NUM!</v>
      </c>
      <c r="H343" s="1" t="e">
        <f>IF(A343="","",IF(C343&lt;'Dados gerais'!$B$15/1000000,0,('Dados gerais'!$B$21+'Dados gerais'!$B$19)*86400*'Série de vazões medidas'!B345/1000000))</f>
        <v>#NUM!</v>
      </c>
      <c r="I343" s="5" t="e">
        <f t="shared" si="21"/>
        <v>#NUM!</v>
      </c>
      <c r="J343" s="5" t="e">
        <f>IF(A343="","",MAX(0,I343-'Dados gerais'!$B$14/1000000))</f>
        <v>#NUM!</v>
      </c>
      <c r="K343" s="5" t="e">
        <f t="shared" si="23"/>
        <v>#NUM!</v>
      </c>
    </row>
    <row r="344" spans="1:11" x14ac:dyDescent="0.25">
      <c r="A344" s="2" t="e">
        <f>'Série de vazões medidas'!A346</f>
        <v>#NUM!</v>
      </c>
      <c r="B344" s="1" t="e">
        <f>IF(A344="","",'Série de vazões medidas'!C346*'Dados gerais'!$B$11/'Dados gerais'!$B$10)</f>
        <v>#NUM!</v>
      </c>
      <c r="C344" s="4" t="e">
        <f t="shared" si="22"/>
        <v>#NUM!</v>
      </c>
      <c r="D344" s="4" t="e">
        <f>IF(A344="","",B344*86400*'Série de vazões medidas'!B346/1000000)</f>
        <v>#NUM!</v>
      </c>
      <c r="E344" t="e">
        <f>IF(A344="","",VLOOKUP(C344*1000000,'Dados gerais'!$C$28:$D$2916,2))</f>
        <v>#NUM!</v>
      </c>
      <c r="F344" s="5" t="e">
        <f>IF(A344="","",VLOOKUP(MONTH($A344),'Dados gerais'!$I$5:$J$16,2))</f>
        <v>#NUM!</v>
      </c>
      <c r="G344" s="5" t="e">
        <f t="shared" si="20"/>
        <v>#NUM!</v>
      </c>
      <c r="H344" s="1" t="e">
        <f>IF(A344="","",IF(C344&lt;'Dados gerais'!$B$15/1000000,0,('Dados gerais'!$B$21+'Dados gerais'!$B$19)*86400*'Série de vazões medidas'!B346/1000000))</f>
        <v>#NUM!</v>
      </c>
      <c r="I344" s="5" t="e">
        <f t="shared" si="21"/>
        <v>#NUM!</v>
      </c>
      <c r="J344" s="5" t="e">
        <f>IF(A344="","",MAX(0,I344-'Dados gerais'!$B$14/1000000))</f>
        <v>#NUM!</v>
      </c>
      <c r="K344" s="5" t="e">
        <f t="shared" si="23"/>
        <v>#NUM!</v>
      </c>
    </row>
    <row r="345" spans="1:11" x14ac:dyDescent="0.25">
      <c r="A345" s="2" t="e">
        <f>'Série de vazões medidas'!A347</f>
        <v>#NUM!</v>
      </c>
      <c r="B345" s="1" t="e">
        <f>IF(A345="","",'Série de vazões medidas'!C347*'Dados gerais'!$B$11/'Dados gerais'!$B$10)</f>
        <v>#NUM!</v>
      </c>
      <c r="C345" s="4" t="e">
        <f t="shared" si="22"/>
        <v>#NUM!</v>
      </c>
      <c r="D345" s="4" t="e">
        <f>IF(A345="","",B345*86400*'Série de vazões medidas'!B347/1000000)</f>
        <v>#NUM!</v>
      </c>
      <c r="E345" t="e">
        <f>IF(A345="","",VLOOKUP(C345*1000000,'Dados gerais'!$C$28:$D$2916,2))</f>
        <v>#NUM!</v>
      </c>
      <c r="F345" s="5" t="e">
        <f>IF(A345="","",VLOOKUP(MONTH($A345),'Dados gerais'!$I$5:$J$16,2))</f>
        <v>#NUM!</v>
      </c>
      <c r="G345" s="5" t="e">
        <f t="shared" si="20"/>
        <v>#NUM!</v>
      </c>
      <c r="H345" s="1" t="e">
        <f>IF(A345="","",IF(C345&lt;'Dados gerais'!$B$15/1000000,0,('Dados gerais'!$B$21+'Dados gerais'!$B$19)*86400*'Série de vazões medidas'!B347/1000000))</f>
        <v>#NUM!</v>
      </c>
      <c r="I345" s="5" t="e">
        <f t="shared" si="21"/>
        <v>#NUM!</v>
      </c>
      <c r="J345" s="5" t="e">
        <f>IF(A345="","",MAX(0,I345-'Dados gerais'!$B$14/1000000))</f>
        <v>#NUM!</v>
      </c>
      <c r="K345" s="5" t="e">
        <f t="shared" si="23"/>
        <v>#NUM!</v>
      </c>
    </row>
    <row r="346" spans="1:11" x14ac:dyDescent="0.25">
      <c r="A346" s="2" t="e">
        <f>'Série de vazões medidas'!A348</f>
        <v>#NUM!</v>
      </c>
      <c r="B346" s="1" t="e">
        <f>IF(A346="","",'Série de vazões medidas'!C348*'Dados gerais'!$B$11/'Dados gerais'!$B$10)</f>
        <v>#NUM!</v>
      </c>
      <c r="C346" s="4" t="e">
        <f t="shared" si="22"/>
        <v>#NUM!</v>
      </c>
      <c r="D346" s="4" t="e">
        <f>IF(A346="","",B346*86400*'Série de vazões medidas'!B348/1000000)</f>
        <v>#NUM!</v>
      </c>
      <c r="E346" t="e">
        <f>IF(A346="","",VLOOKUP(C346*1000000,'Dados gerais'!$C$28:$D$2916,2))</f>
        <v>#NUM!</v>
      </c>
      <c r="F346" s="5" t="e">
        <f>IF(A346="","",VLOOKUP(MONTH($A346),'Dados gerais'!$I$5:$J$16,2))</f>
        <v>#NUM!</v>
      </c>
      <c r="G346" s="5" t="e">
        <f t="shared" si="20"/>
        <v>#NUM!</v>
      </c>
      <c r="H346" s="1" t="e">
        <f>IF(A346="","",IF(C346&lt;'Dados gerais'!$B$15/1000000,0,('Dados gerais'!$B$21+'Dados gerais'!$B$19)*86400*'Série de vazões medidas'!B348/1000000))</f>
        <v>#NUM!</v>
      </c>
      <c r="I346" s="5" t="e">
        <f t="shared" si="21"/>
        <v>#NUM!</v>
      </c>
      <c r="J346" s="5" t="e">
        <f>IF(A346="","",MAX(0,I346-'Dados gerais'!$B$14/1000000))</f>
        <v>#NUM!</v>
      </c>
      <c r="K346" s="5" t="e">
        <f t="shared" si="23"/>
        <v>#NUM!</v>
      </c>
    </row>
    <row r="347" spans="1:11" x14ac:dyDescent="0.25">
      <c r="A347" s="2" t="e">
        <f>'Série de vazões medidas'!A349</f>
        <v>#NUM!</v>
      </c>
      <c r="B347" s="1" t="e">
        <f>IF(A347="","",'Série de vazões medidas'!C349*'Dados gerais'!$B$11/'Dados gerais'!$B$10)</f>
        <v>#NUM!</v>
      </c>
      <c r="C347" s="4" t="e">
        <f t="shared" si="22"/>
        <v>#NUM!</v>
      </c>
      <c r="D347" s="4" t="e">
        <f>IF(A347="","",B347*86400*'Série de vazões medidas'!B349/1000000)</f>
        <v>#NUM!</v>
      </c>
      <c r="E347" t="e">
        <f>IF(A347="","",VLOOKUP(C347*1000000,'Dados gerais'!$C$28:$D$2916,2))</f>
        <v>#NUM!</v>
      </c>
      <c r="F347" s="5" t="e">
        <f>IF(A347="","",VLOOKUP(MONTH($A347),'Dados gerais'!$I$5:$J$16,2))</f>
        <v>#NUM!</v>
      </c>
      <c r="G347" s="5" t="e">
        <f t="shared" si="20"/>
        <v>#NUM!</v>
      </c>
      <c r="H347" s="1" t="e">
        <f>IF(A347="","",IF(C347&lt;'Dados gerais'!$B$15/1000000,0,('Dados gerais'!$B$21+'Dados gerais'!$B$19)*86400*'Série de vazões medidas'!B349/1000000))</f>
        <v>#NUM!</v>
      </c>
      <c r="I347" s="5" t="e">
        <f t="shared" si="21"/>
        <v>#NUM!</v>
      </c>
      <c r="J347" s="5" t="e">
        <f>IF(A347="","",MAX(0,I347-'Dados gerais'!$B$14/1000000))</f>
        <v>#NUM!</v>
      </c>
      <c r="K347" s="5" t="e">
        <f t="shared" si="23"/>
        <v>#NUM!</v>
      </c>
    </row>
    <row r="348" spans="1:11" x14ac:dyDescent="0.25">
      <c r="A348" s="2" t="e">
        <f>'Série de vazões medidas'!A350</f>
        <v>#NUM!</v>
      </c>
      <c r="B348" s="1" t="e">
        <f>IF(A348="","",'Série de vazões medidas'!C350*'Dados gerais'!$B$11/'Dados gerais'!$B$10)</f>
        <v>#NUM!</v>
      </c>
      <c r="C348" s="4" t="e">
        <f t="shared" si="22"/>
        <v>#NUM!</v>
      </c>
      <c r="D348" s="4" t="e">
        <f>IF(A348="","",B348*86400*'Série de vazões medidas'!B350/1000000)</f>
        <v>#NUM!</v>
      </c>
      <c r="E348" t="e">
        <f>IF(A348="","",VLOOKUP(C348*1000000,'Dados gerais'!$C$28:$D$2916,2))</f>
        <v>#NUM!</v>
      </c>
      <c r="F348" s="5" t="e">
        <f>IF(A348="","",VLOOKUP(MONTH($A348),'Dados gerais'!$I$5:$J$16,2))</f>
        <v>#NUM!</v>
      </c>
      <c r="G348" s="5" t="e">
        <f t="shared" si="20"/>
        <v>#NUM!</v>
      </c>
      <c r="H348" s="1" t="e">
        <f>IF(A348="","",IF(C348&lt;'Dados gerais'!$B$15/1000000,0,('Dados gerais'!$B$21+'Dados gerais'!$B$19)*86400*'Série de vazões medidas'!B350/1000000))</f>
        <v>#NUM!</v>
      </c>
      <c r="I348" s="5" t="e">
        <f t="shared" si="21"/>
        <v>#NUM!</v>
      </c>
      <c r="J348" s="5" t="e">
        <f>IF(A348="","",MAX(0,I348-'Dados gerais'!$B$14/1000000))</f>
        <v>#NUM!</v>
      </c>
      <c r="K348" s="5" t="e">
        <f t="shared" si="23"/>
        <v>#NUM!</v>
      </c>
    </row>
    <row r="349" spans="1:11" x14ac:dyDescent="0.25">
      <c r="A349" s="2" t="e">
        <f>'Série de vazões medidas'!A351</f>
        <v>#NUM!</v>
      </c>
      <c r="B349" s="1" t="e">
        <f>IF(A349="","",'Série de vazões medidas'!C351*'Dados gerais'!$B$11/'Dados gerais'!$B$10)</f>
        <v>#NUM!</v>
      </c>
      <c r="C349" s="4" t="e">
        <f t="shared" si="22"/>
        <v>#NUM!</v>
      </c>
      <c r="D349" s="4" t="e">
        <f>IF(A349="","",B349*86400*'Série de vazões medidas'!B351/1000000)</f>
        <v>#NUM!</v>
      </c>
      <c r="E349" t="e">
        <f>IF(A349="","",VLOOKUP(C349*1000000,'Dados gerais'!$C$28:$D$2916,2))</f>
        <v>#NUM!</v>
      </c>
      <c r="F349" s="5" t="e">
        <f>IF(A349="","",VLOOKUP(MONTH($A349),'Dados gerais'!$I$5:$J$16,2))</f>
        <v>#NUM!</v>
      </c>
      <c r="G349" s="5" t="e">
        <f t="shared" si="20"/>
        <v>#NUM!</v>
      </c>
      <c r="H349" s="1" t="e">
        <f>IF(A349="","",IF(C349&lt;'Dados gerais'!$B$15/1000000,0,('Dados gerais'!$B$21+'Dados gerais'!$B$19)*86400*'Série de vazões medidas'!B351/1000000))</f>
        <v>#NUM!</v>
      </c>
      <c r="I349" s="5" t="e">
        <f t="shared" si="21"/>
        <v>#NUM!</v>
      </c>
      <c r="J349" s="5" t="e">
        <f>IF(A349="","",MAX(0,I349-'Dados gerais'!$B$14/1000000))</f>
        <v>#NUM!</v>
      </c>
      <c r="K349" s="5" t="e">
        <f t="shared" si="23"/>
        <v>#NUM!</v>
      </c>
    </row>
    <row r="350" spans="1:11" x14ac:dyDescent="0.25">
      <c r="A350" s="2" t="e">
        <f>'Série de vazões medidas'!A352</f>
        <v>#NUM!</v>
      </c>
      <c r="B350" s="1" t="e">
        <f>IF(A350="","",'Série de vazões medidas'!C352*'Dados gerais'!$B$11/'Dados gerais'!$B$10)</f>
        <v>#NUM!</v>
      </c>
      <c r="C350" s="4" t="e">
        <f t="shared" si="22"/>
        <v>#NUM!</v>
      </c>
      <c r="D350" s="4" t="e">
        <f>IF(A350="","",B350*86400*'Série de vazões medidas'!B352/1000000)</f>
        <v>#NUM!</v>
      </c>
      <c r="E350" t="e">
        <f>IF(A350="","",VLOOKUP(C350*1000000,'Dados gerais'!$C$28:$D$2916,2))</f>
        <v>#NUM!</v>
      </c>
      <c r="F350" s="5" t="e">
        <f>IF(A350="","",VLOOKUP(MONTH($A350),'Dados gerais'!$I$5:$J$16,2))</f>
        <v>#NUM!</v>
      </c>
      <c r="G350" s="5" t="e">
        <f t="shared" si="20"/>
        <v>#NUM!</v>
      </c>
      <c r="H350" s="1" t="e">
        <f>IF(A350="","",IF(C350&lt;'Dados gerais'!$B$15/1000000,0,('Dados gerais'!$B$21+'Dados gerais'!$B$19)*86400*'Série de vazões medidas'!B352/1000000))</f>
        <v>#NUM!</v>
      </c>
      <c r="I350" s="5" t="e">
        <f t="shared" si="21"/>
        <v>#NUM!</v>
      </c>
      <c r="J350" s="5" t="e">
        <f>IF(A350="","",MAX(0,I350-'Dados gerais'!$B$14/1000000))</f>
        <v>#NUM!</v>
      </c>
      <c r="K350" s="5" t="e">
        <f t="shared" si="23"/>
        <v>#NUM!</v>
      </c>
    </row>
    <row r="351" spans="1:11" x14ac:dyDescent="0.25">
      <c r="A351" s="2" t="e">
        <f>'Série de vazões medidas'!A353</f>
        <v>#NUM!</v>
      </c>
      <c r="B351" s="1" t="e">
        <f>IF(A351="","",'Série de vazões medidas'!C353*'Dados gerais'!$B$11/'Dados gerais'!$B$10)</f>
        <v>#NUM!</v>
      </c>
      <c r="C351" s="4" t="e">
        <f t="shared" si="22"/>
        <v>#NUM!</v>
      </c>
      <c r="D351" s="4" t="e">
        <f>IF(A351="","",B351*86400*'Série de vazões medidas'!B353/1000000)</f>
        <v>#NUM!</v>
      </c>
      <c r="E351" t="e">
        <f>IF(A351="","",VLOOKUP(C351*1000000,'Dados gerais'!$C$28:$D$2916,2))</f>
        <v>#NUM!</v>
      </c>
      <c r="F351" s="5" t="e">
        <f>IF(A351="","",VLOOKUP(MONTH($A351),'Dados gerais'!$I$5:$J$16,2))</f>
        <v>#NUM!</v>
      </c>
      <c r="G351" s="5" t="e">
        <f t="shared" si="20"/>
        <v>#NUM!</v>
      </c>
      <c r="H351" s="1" t="e">
        <f>IF(A351="","",IF(C351&lt;'Dados gerais'!$B$15/1000000,0,('Dados gerais'!$B$21+'Dados gerais'!$B$19)*86400*'Série de vazões medidas'!B353/1000000))</f>
        <v>#NUM!</v>
      </c>
      <c r="I351" s="5" t="e">
        <f t="shared" si="21"/>
        <v>#NUM!</v>
      </c>
      <c r="J351" s="5" t="e">
        <f>IF(A351="","",MAX(0,I351-'Dados gerais'!$B$14/1000000))</f>
        <v>#NUM!</v>
      </c>
      <c r="K351" s="5" t="e">
        <f t="shared" si="23"/>
        <v>#NUM!</v>
      </c>
    </row>
    <row r="352" spans="1:11" x14ac:dyDescent="0.25">
      <c r="A352" s="2" t="e">
        <f>'Série de vazões medidas'!A354</f>
        <v>#NUM!</v>
      </c>
      <c r="B352" s="1" t="e">
        <f>IF(A352="","",'Série de vazões medidas'!C354*'Dados gerais'!$B$11/'Dados gerais'!$B$10)</f>
        <v>#NUM!</v>
      </c>
      <c r="C352" s="4" t="e">
        <f t="shared" si="22"/>
        <v>#NUM!</v>
      </c>
      <c r="D352" s="4" t="e">
        <f>IF(A352="","",B352*86400*'Série de vazões medidas'!B354/1000000)</f>
        <v>#NUM!</v>
      </c>
      <c r="E352" t="e">
        <f>IF(A352="","",VLOOKUP(C352*1000000,'Dados gerais'!$C$28:$D$2916,2))</f>
        <v>#NUM!</v>
      </c>
      <c r="F352" s="5" t="e">
        <f>IF(A352="","",VLOOKUP(MONTH($A352),'Dados gerais'!$I$5:$J$16,2))</f>
        <v>#NUM!</v>
      </c>
      <c r="G352" s="5" t="e">
        <f t="shared" si="20"/>
        <v>#NUM!</v>
      </c>
      <c r="H352" s="1" t="e">
        <f>IF(A352="","",IF(C352&lt;'Dados gerais'!$B$15/1000000,0,('Dados gerais'!$B$21+'Dados gerais'!$B$19)*86400*'Série de vazões medidas'!B354/1000000))</f>
        <v>#NUM!</v>
      </c>
      <c r="I352" s="5" t="e">
        <f t="shared" si="21"/>
        <v>#NUM!</v>
      </c>
      <c r="J352" s="5" t="e">
        <f>IF(A352="","",MAX(0,I352-'Dados gerais'!$B$14/1000000))</f>
        <v>#NUM!</v>
      </c>
      <c r="K352" s="5" t="e">
        <f t="shared" si="23"/>
        <v>#NUM!</v>
      </c>
    </row>
    <row r="353" spans="1:11" x14ac:dyDescent="0.25">
      <c r="A353" s="2" t="e">
        <f>'Série de vazões medidas'!A355</f>
        <v>#NUM!</v>
      </c>
      <c r="B353" s="1" t="e">
        <f>IF(A353="","",'Série de vazões medidas'!C355*'Dados gerais'!$B$11/'Dados gerais'!$B$10)</f>
        <v>#NUM!</v>
      </c>
      <c r="C353" s="4" t="e">
        <f t="shared" si="22"/>
        <v>#NUM!</v>
      </c>
      <c r="D353" s="4" t="e">
        <f>IF(A353="","",B353*86400*'Série de vazões medidas'!B355/1000000)</f>
        <v>#NUM!</v>
      </c>
      <c r="E353" t="e">
        <f>IF(A353="","",VLOOKUP(C353*1000000,'Dados gerais'!$C$28:$D$2916,2))</f>
        <v>#NUM!</v>
      </c>
      <c r="F353" s="5" t="e">
        <f>IF(A353="","",VLOOKUP(MONTH($A353),'Dados gerais'!$I$5:$J$16,2))</f>
        <v>#NUM!</v>
      </c>
      <c r="G353" s="5" t="e">
        <f t="shared" si="20"/>
        <v>#NUM!</v>
      </c>
      <c r="H353" s="1" t="e">
        <f>IF(A353="","",IF(C353&lt;'Dados gerais'!$B$15/1000000,0,('Dados gerais'!$B$21+'Dados gerais'!$B$19)*86400*'Série de vazões medidas'!B355/1000000))</f>
        <v>#NUM!</v>
      </c>
      <c r="I353" s="5" t="e">
        <f t="shared" si="21"/>
        <v>#NUM!</v>
      </c>
      <c r="J353" s="5" t="e">
        <f>IF(A353="","",MAX(0,I353-'Dados gerais'!$B$14/1000000))</f>
        <v>#NUM!</v>
      </c>
      <c r="K353" s="5" t="e">
        <f t="shared" si="23"/>
        <v>#NUM!</v>
      </c>
    </row>
    <row r="354" spans="1:11" x14ac:dyDescent="0.25">
      <c r="A354" s="2" t="e">
        <f>'Série de vazões medidas'!A356</f>
        <v>#NUM!</v>
      </c>
      <c r="B354" s="1" t="e">
        <f>IF(A354="","",'Série de vazões medidas'!C356*'Dados gerais'!$B$11/'Dados gerais'!$B$10)</f>
        <v>#NUM!</v>
      </c>
      <c r="C354" s="4" t="e">
        <f t="shared" si="22"/>
        <v>#NUM!</v>
      </c>
      <c r="D354" s="4" t="e">
        <f>IF(A354="","",B354*86400*'Série de vazões medidas'!B356/1000000)</f>
        <v>#NUM!</v>
      </c>
      <c r="E354" t="e">
        <f>IF(A354="","",VLOOKUP(C354*1000000,'Dados gerais'!$C$28:$D$2916,2))</f>
        <v>#NUM!</v>
      </c>
      <c r="F354" s="5" t="e">
        <f>IF(A354="","",VLOOKUP(MONTH($A354),'Dados gerais'!$I$5:$J$16,2))</f>
        <v>#NUM!</v>
      </c>
      <c r="G354" s="5" t="e">
        <f t="shared" si="20"/>
        <v>#NUM!</v>
      </c>
      <c r="H354" s="1" t="e">
        <f>IF(A354="","",IF(C354&lt;'Dados gerais'!$B$15/1000000,0,('Dados gerais'!$B$21+'Dados gerais'!$B$19)*86400*'Série de vazões medidas'!B356/1000000))</f>
        <v>#NUM!</v>
      </c>
      <c r="I354" s="5" t="e">
        <f t="shared" si="21"/>
        <v>#NUM!</v>
      </c>
      <c r="J354" s="5" t="e">
        <f>IF(A354="","",MAX(0,I354-'Dados gerais'!$B$14/1000000))</f>
        <v>#NUM!</v>
      </c>
      <c r="K354" s="5" t="e">
        <f t="shared" si="23"/>
        <v>#NUM!</v>
      </c>
    </row>
    <row r="355" spans="1:11" x14ac:dyDescent="0.25">
      <c r="A355" s="2" t="e">
        <f>'Série de vazões medidas'!A357</f>
        <v>#NUM!</v>
      </c>
      <c r="B355" s="1" t="e">
        <f>IF(A355="","",'Série de vazões medidas'!C357*'Dados gerais'!$B$11/'Dados gerais'!$B$10)</f>
        <v>#NUM!</v>
      </c>
      <c r="C355" s="4" t="e">
        <f t="shared" si="22"/>
        <v>#NUM!</v>
      </c>
      <c r="D355" s="4" t="e">
        <f>IF(A355="","",B355*86400*'Série de vazões medidas'!B357/1000000)</f>
        <v>#NUM!</v>
      </c>
      <c r="E355" t="e">
        <f>IF(A355="","",VLOOKUP(C355*1000000,'Dados gerais'!$C$28:$D$2916,2))</f>
        <v>#NUM!</v>
      </c>
      <c r="F355" s="5" t="e">
        <f>IF(A355="","",VLOOKUP(MONTH($A355),'Dados gerais'!$I$5:$J$16,2))</f>
        <v>#NUM!</v>
      </c>
      <c r="G355" s="5" t="e">
        <f t="shared" si="20"/>
        <v>#NUM!</v>
      </c>
      <c r="H355" s="1" t="e">
        <f>IF(A355="","",IF(C355&lt;'Dados gerais'!$B$15/1000000,0,('Dados gerais'!$B$21+'Dados gerais'!$B$19)*86400*'Série de vazões medidas'!B357/1000000))</f>
        <v>#NUM!</v>
      </c>
      <c r="I355" s="5" t="e">
        <f t="shared" si="21"/>
        <v>#NUM!</v>
      </c>
      <c r="J355" s="5" t="e">
        <f>IF(A355="","",MAX(0,I355-'Dados gerais'!$B$14/1000000))</f>
        <v>#NUM!</v>
      </c>
      <c r="K355" s="5" t="e">
        <f t="shared" si="23"/>
        <v>#NUM!</v>
      </c>
    </row>
    <row r="356" spans="1:11" x14ac:dyDescent="0.25">
      <c r="A356" s="2" t="e">
        <f>'Série de vazões medidas'!A358</f>
        <v>#NUM!</v>
      </c>
      <c r="B356" s="1" t="e">
        <f>IF(A356="","",'Série de vazões medidas'!C358*'Dados gerais'!$B$11/'Dados gerais'!$B$10)</f>
        <v>#NUM!</v>
      </c>
      <c r="C356" s="4" t="e">
        <f t="shared" si="22"/>
        <v>#NUM!</v>
      </c>
      <c r="D356" s="4" t="e">
        <f>IF(A356="","",B356*86400*'Série de vazões medidas'!B358/1000000)</f>
        <v>#NUM!</v>
      </c>
      <c r="E356" t="e">
        <f>IF(A356="","",VLOOKUP(C356*1000000,'Dados gerais'!$C$28:$D$2916,2))</f>
        <v>#NUM!</v>
      </c>
      <c r="F356" s="5" t="e">
        <f>IF(A356="","",VLOOKUP(MONTH($A356),'Dados gerais'!$I$5:$J$16,2))</f>
        <v>#NUM!</v>
      </c>
      <c r="G356" s="5" t="e">
        <f t="shared" si="20"/>
        <v>#NUM!</v>
      </c>
      <c r="H356" s="1" t="e">
        <f>IF(A356="","",IF(C356&lt;'Dados gerais'!$B$15/1000000,0,('Dados gerais'!$B$21+'Dados gerais'!$B$19)*86400*'Série de vazões medidas'!B358/1000000))</f>
        <v>#NUM!</v>
      </c>
      <c r="I356" s="5" t="e">
        <f t="shared" si="21"/>
        <v>#NUM!</v>
      </c>
      <c r="J356" s="5" t="e">
        <f>IF(A356="","",MAX(0,I356-'Dados gerais'!$B$14/1000000))</f>
        <v>#NUM!</v>
      </c>
      <c r="K356" s="5" t="e">
        <f t="shared" si="23"/>
        <v>#NUM!</v>
      </c>
    </row>
    <row r="357" spans="1:11" x14ac:dyDescent="0.25">
      <c r="A357" s="2" t="e">
        <f>'Série de vazões medidas'!A359</f>
        <v>#NUM!</v>
      </c>
      <c r="B357" s="1" t="e">
        <f>IF(A357="","",'Série de vazões medidas'!C359*'Dados gerais'!$B$11/'Dados gerais'!$B$10)</f>
        <v>#NUM!</v>
      </c>
      <c r="C357" s="4" t="e">
        <f t="shared" si="22"/>
        <v>#NUM!</v>
      </c>
      <c r="D357" s="4" t="e">
        <f>IF(A357="","",B357*86400*'Série de vazões medidas'!B359/1000000)</f>
        <v>#NUM!</v>
      </c>
      <c r="E357" t="e">
        <f>IF(A357="","",VLOOKUP(C357*1000000,'Dados gerais'!$C$28:$D$2916,2))</f>
        <v>#NUM!</v>
      </c>
      <c r="F357" s="5" t="e">
        <f>IF(A357="","",VLOOKUP(MONTH($A357),'Dados gerais'!$I$5:$J$16,2))</f>
        <v>#NUM!</v>
      </c>
      <c r="G357" s="5" t="e">
        <f t="shared" si="20"/>
        <v>#NUM!</v>
      </c>
      <c r="H357" s="1" t="e">
        <f>IF(A357="","",IF(C357&lt;'Dados gerais'!$B$15/1000000,0,('Dados gerais'!$B$21+'Dados gerais'!$B$19)*86400*'Série de vazões medidas'!B359/1000000))</f>
        <v>#NUM!</v>
      </c>
      <c r="I357" s="5" t="e">
        <f t="shared" si="21"/>
        <v>#NUM!</v>
      </c>
      <c r="J357" s="5" t="e">
        <f>IF(A357="","",MAX(0,I357-'Dados gerais'!$B$14/1000000))</f>
        <v>#NUM!</v>
      </c>
      <c r="K357" s="5" t="e">
        <f t="shared" si="23"/>
        <v>#NUM!</v>
      </c>
    </row>
    <row r="358" spans="1:11" x14ac:dyDescent="0.25">
      <c r="A358" s="2" t="e">
        <f>'Série de vazões medidas'!A360</f>
        <v>#NUM!</v>
      </c>
      <c r="B358" s="1" t="e">
        <f>IF(A358="","",'Série de vazões medidas'!C360*'Dados gerais'!$B$11/'Dados gerais'!$B$10)</f>
        <v>#NUM!</v>
      </c>
      <c r="C358" s="4" t="e">
        <f t="shared" si="22"/>
        <v>#NUM!</v>
      </c>
      <c r="D358" s="4" t="e">
        <f>IF(A358="","",B358*86400*'Série de vazões medidas'!B360/1000000)</f>
        <v>#NUM!</v>
      </c>
      <c r="E358" t="e">
        <f>IF(A358="","",VLOOKUP(C358*1000000,'Dados gerais'!$C$28:$D$2916,2))</f>
        <v>#NUM!</v>
      </c>
      <c r="F358" s="5" t="e">
        <f>IF(A358="","",VLOOKUP(MONTH($A358),'Dados gerais'!$I$5:$J$16,2))</f>
        <v>#NUM!</v>
      </c>
      <c r="G358" s="5" t="e">
        <f t="shared" si="20"/>
        <v>#NUM!</v>
      </c>
      <c r="H358" s="1" t="e">
        <f>IF(A358="","",IF(C358&lt;'Dados gerais'!$B$15/1000000,0,('Dados gerais'!$B$21+'Dados gerais'!$B$19)*86400*'Série de vazões medidas'!B360/1000000))</f>
        <v>#NUM!</v>
      </c>
      <c r="I358" s="5" t="e">
        <f t="shared" si="21"/>
        <v>#NUM!</v>
      </c>
      <c r="J358" s="5" t="e">
        <f>IF(A358="","",MAX(0,I358-'Dados gerais'!$B$14/1000000))</f>
        <v>#NUM!</v>
      </c>
      <c r="K358" s="5" t="e">
        <f t="shared" si="23"/>
        <v>#NUM!</v>
      </c>
    </row>
    <row r="359" spans="1:11" x14ac:dyDescent="0.25">
      <c r="A359" s="2" t="e">
        <f>'Série de vazões medidas'!A361</f>
        <v>#NUM!</v>
      </c>
      <c r="B359" s="1" t="e">
        <f>IF(A359="","",'Série de vazões medidas'!C361*'Dados gerais'!$B$11/'Dados gerais'!$B$10)</f>
        <v>#NUM!</v>
      </c>
      <c r="C359" s="4" t="e">
        <f t="shared" si="22"/>
        <v>#NUM!</v>
      </c>
      <c r="D359" s="4" t="e">
        <f>IF(A359="","",B359*86400*'Série de vazões medidas'!B361/1000000)</f>
        <v>#NUM!</v>
      </c>
      <c r="E359" t="e">
        <f>IF(A359="","",VLOOKUP(C359*1000000,'Dados gerais'!$C$28:$D$2916,2))</f>
        <v>#NUM!</v>
      </c>
      <c r="F359" s="5" t="e">
        <f>IF(A359="","",VLOOKUP(MONTH($A359),'Dados gerais'!$I$5:$J$16,2))</f>
        <v>#NUM!</v>
      </c>
      <c r="G359" s="5" t="e">
        <f t="shared" si="20"/>
        <v>#NUM!</v>
      </c>
      <c r="H359" s="1" t="e">
        <f>IF(A359="","",IF(C359&lt;'Dados gerais'!$B$15/1000000,0,('Dados gerais'!$B$21+'Dados gerais'!$B$19)*86400*'Série de vazões medidas'!B361/1000000))</f>
        <v>#NUM!</v>
      </c>
      <c r="I359" s="5" t="e">
        <f t="shared" si="21"/>
        <v>#NUM!</v>
      </c>
      <c r="J359" s="5" t="e">
        <f>IF(A359="","",MAX(0,I359-'Dados gerais'!$B$14/1000000))</f>
        <v>#NUM!</v>
      </c>
      <c r="K359" s="5" t="e">
        <f t="shared" si="23"/>
        <v>#NUM!</v>
      </c>
    </row>
    <row r="360" spans="1:11" x14ac:dyDescent="0.25">
      <c r="A360" s="2" t="e">
        <f>'Série de vazões medidas'!A362</f>
        <v>#NUM!</v>
      </c>
      <c r="B360" s="1" t="e">
        <f>IF(A360="","",'Série de vazões medidas'!C362*'Dados gerais'!$B$11/'Dados gerais'!$B$10)</f>
        <v>#NUM!</v>
      </c>
      <c r="C360" s="4" t="e">
        <f t="shared" si="22"/>
        <v>#NUM!</v>
      </c>
      <c r="D360" s="4" t="e">
        <f>IF(A360="","",B360*86400*'Série de vazões medidas'!B362/1000000)</f>
        <v>#NUM!</v>
      </c>
      <c r="E360" t="e">
        <f>IF(A360="","",VLOOKUP(C360*1000000,'Dados gerais'!$C$28:$D$2916,2))</f>
        <v>#NUM!</v>
      </c>
      <c r="F360" s="5" t="e">
        <f>IF(A360="","",VLOOKUP(MONTH($A360),'Dados gerais'!$I$5:$J$16,2))</f>
        <v>#NUM!</v>
      </c>
      <c r="G360" s="5" t="e">
        <f t="shared" si="20"/>
        <v>#NUM!</v>
      </c>
      <c r="H360" s="1" t="e">
        <f>IF(A360="","",IF(C360&lt;'Dados gerais'!$B$15/1000000,0,('Dados gerais'!$B$21+'Dados gerais'!$B$19)*86400*'Série de vazões medidas'!B362/1000000))</f>
        <v>#NUM!</v>
      </c>
      <c r="I360" s="5" t="e">
        <f t="shared" si="21"/>
        <v>#NUM!</v>
      </c>
      <c r="J360" s="5" t="e">
        <f>IF(A360="","",MAX(0,I360-'Dados gerais'!$B$14/1000000))</f>
        <v>#NUM!</v>
      </c>
      <c r="K360" s="5" t="e">
        <f t="shared" si="23"/>
        <v>#NUM!</v>
      </c>
    </row>
    <row r="361" spans="1:11" x14ac:dyDescent="0.25">
      <c r="A361" s="2" t="e">
        <f>'Série de vazões medidas'!A363</f>
        <v>#NUM!</v>
      </c>
      <c r="B361" s="1" t="e">
        <f>IF(A361="","",'Série de vazões medidas'!C363*'Dados gerais'!$B$11/'Dados gerais'!$B$10)</f>
        <v>#NUM!</v>
      </c>
      <c r="C361" s="4" t="e">
        <f t="shared" si="22"/>
        <v>#NUM!</v>
      </c>
      <c r="D361" s="4" t="e">
        <f>IF(A361="","",B361*86400*'Série de vazões medidas'!B363/1000000)</f>
        <v>#NUM!</v>
      </c>
      <c r="E361" t="e">
        <f>IF(A361="","",VLOOKUP(C361*1000000,'Dados gerais'!$C$28:$D$2916,2))</f>
        <v>#NUM!</v>
      </c>
      <c r="F361" s="5" t="e">
        <f>IF(A361="","",VLOOKUP(MONTH($A361),'Dados gerais'!$I$5:$J$16,2))</f>
        <v>#NUM!</v>
      </c>
      <c r="G361" s="5" t="e">
        <f t="shared" si="20"/>
        <v>#NUM!</v>
      </c>
      <c r="H361" s="1" t="e">
        <f>IF(A361="","",IF(C361&lt;'Dados gerais'!$B$15/1000000,0,('Dados gerais'!$B$21+'Dados gerais'!$B$19)*86400*'Série de vazões medidas'!B363/1000000))</f>
        <v>#NUM!</v>
      </c>
      <c r="I361" s="5" t="e">
        <f t="shared" si="21"/>
        <v>#NUM!</v>
      </c>
      <c r="J361" s="5" t="e">
        <f>IF(A361="","",MAX(0,I361-'Dados gerais'!$B$14/1000000))</f>
        <v>#NUM!</v>
      </c>
      <c r="K361" s="5" t="e">
        <f t="shared" si="23"/>
        <v>#NUM!</v>
      </c>
    </row>
    <row r="362" spans="1:11" x14ac:dyDescent="0.25">
      <c r="A362" s="2" t="e">
        <f>'Série de vazões medidas'!A364</f>
        <v>#NUM!</v>
      </c>
      <c r="B362" s="1" t="e">
        <f>IF(A362="","",'Série de vazões medidas'!C364*'Dados gerais'!$B$11/'Dados gerais'!$B$10)</f>
        <v>#NUM!</v>
      </c>
      <c r="C362" s="4" t="e">
        <f t="shared" si="22"/>
        <v>#NUM!</v>
      </c>
      <c r="D362" s="4" t="e">
        <f>IF(A362="","",B362*86400*'Série de vazões medidas'!B364/1000000)</f>
        <v>#NUM!</v>
      </c>
      <c r="E362" t="e">
        <f>IF(A362="","",VLOOKUP(C362*1000000,'Dados gerais'!$C$28:$D$2916,2))</f>
        <v>#NUM!</v>
      </c>
      <c r="F362" s="5" t="e">
        <f>IF(A362="","",VLOOKUP(MONTH($A362),'Dados gerais'!$I$5:$J$16,2))</f>
        <v>#NUM!</v>
      </c>
      <c r="G362" s="5" t="e">
        <f t="shared" si="20"/>
        <v>#NUM!</v>
      </c>
      <c r="H362" s="1" t="e">
        <f>IF(A362="","",IF(C362&lt;'Dados gerais'!$B$15/1000000,0,('Dados gerais'!$B$21+'Dados gerais'!$B$19)*86400*'Série de vazões medidas'!B364/1000000))</f>
        <v>#NUM!</v>
      </c>
      <c r="I362" s="5" t="e">
        <f t="shared" si="21"/>
        <v>#NUM!</v>
      </c>
      <c r="J362" s="5" t="e">
        <f>IF(A362="","",MAX(0,I362-'Dados gerais'!$B$14/1000000))</f>
        <v>#NUM!</v>
      </c>
      <c r="K362" s="5" t="e">
        <f t="shared" si="23"/>
        <v>#NUM!</v>
      </c>
    </row>
    <row r="363" spans="1:11" x14ac:dyDescent="0.25">
      <c r="A363" s="2" t="e">
        <f>'Série de vazões medidas'!A365</f>
        <v>#NUM!</v>
      </c>
      <c r="B363" s="1" t="e">
        <f>IF(A363="","",'Série de vazões medidas'!C365*'Dados gerais'!$B$11/'Dados gerais'!$B$10)</f>
        <v>#NUM!</v>
      </c>
      <c r="C363" s="4" t="e">
        <f t="shared" si="22"/>
        <v>#NUM!</v>
      </c>
      <c r="D363" s="4" t="e">
        <f>IF(A363="","",B363*86400*'Série de vazões medidas'!B365/1000000)</f>
        <v>#NUM!</v>
      </c>
      <c r="E363" t="e">
        <f>IF(A363="","",VLOOKUP(C363*1000000,'Dados gerais'!$C$28:$D$2916,2))</f>
        <v>#NUM!</v>
      </c>
      <c r="F363" s="5" t="e">
        <f>IF(A363="","",VLOOKUP(MONTH($A363),'Dados gerais'!$I$5:$J$16,2))</f>
        <v>#NUM!</v>
      </c>
      <c r="G363" s="5" t="e">
        <f t="shared" si="20"/>
        <v>#NUM!</v>
      </c>
      <c r="H363" s="1" t="e">
        <f>IF(A363="","",IF(C363&lt;'Dados gerais'!$B$15/1000000,0,('Dados gerais'!$B$21+'Dados gerais'!$B$19)*86400*'Série de vazões medidas'!B365/1000000))</f>
        <v>#NUM!</v>
      </c>
      <c r="I363" s="5" t="e">
        <f t="shared" si="21"/>
        <v>#NUM!</v>
      </c>
      <c r="J363" s="5" t="e">
        <f>IF(A363="","",MAX(0,I363-'Dados gerais'!$B$14/1000000))</f>
        <v>#NUM!</v>
      </c>
      <c r="K363" s="5" t="e">
        <f t="shared" si="23"/>
        <v>#NUM!</v>
      </c>
    </row>
    <row r="364" spans="1:11" x14ac:dyDescent="0.25">
      <c r="A364" s="2" t="e">
        <f>'Série de vazões medidas'!A366</f>
        <v>#NUM!</v>
      </c>
      <c r="B364" s="1" t="e">
        <f>IF(A364="","",'Série de vazões medidas'!C366*'Dados gerais'!$B$11/'Dados gerais'!$B$10)</f>
        <v>#NUM!</v>
      </c>
      <c r="C364" s="4" t="e">
        <f t="shared" si="22"/>
        <v>#NUM!</v>
      </c>
      <c r="D364" s="4" t="e">
        <f>IF(A364="","",B364*86400*'Série de vazões medidas'!B366/1000000)</f>
        <v>#NUM!</v>
      </c>
      <c r="E364" t="e">
        <f>IF(A364="","",VLOOKUP(C364*1000000,'Dados gerais'!$C$28:$D$2916,2))</f>
        <v>#NUM!</v>
      </c>
      <c r="F364" s="5" t="e">
        <f>IF(A364="","",VLOOKUP(MONTH($A364),'Dados gerais'!$I$5:$J$16,2))</f>
        <v>#NUM!</v>
      </c>
      <c r="G364" s="5" t="e">
        <f t="shared" si="20"/>
        <v>#NUM!</v>
      </c>
      <c r="H364" s="1" t="e">
        <f>IF(A364="","",IF(C364&lt;'Dados gerais'!$B$15/1000000,0,('Dados gerais'!$B$21+'Dados gerais'!$B$19)*86400*'Série de vazões medidas'!B366/1000000))</f>
        <v>#NUM!</v>
      </c>
      <c r="I364" s="5" t="e">
        <f t="shared" si="21"/>
        <v>#NUM!</v>
      </c>
      <c r="J364" s="5" t="e">
        <f>IF(A364="","",MAX(0,I364-'Dados gerais'!$B$14/1000000))</f>
        <v>#NUM!</v>
      </c>
      <c r="K364" s="5" t="e">
        <f t="shared" si="23"/>
        <v>#NUM!</v>
      </c>
    </row>
    <row r="365" spans="1:11" x14ac:dyDescent="0.25">
      <c r="A365" s="2" t="e">
        <f>'Série de vazões medidas'!A367</f>
        <v>#NUM!</v>
      </c>
      <c r="B365" s="1" t="e">
        <f>IF(A365="","",'Série de vazões medidas'!C367*'Dados gerais'!$B$11/'Dados gerais'!$B$10)</f>
        <v>#NUM!</v>
      </c>
      <c r="C365" s="4" t="e">
        <f t="shared" si="22"/>
        <v>#NUM!</v>
      </c>
      <c r="D365" s="4" t="e">
        <f>IF(A365="","",B365*86400*'Série de vazões medidas'!B367/1000000)</f>
        <v>#NUM!</v>
      </c>
      <c r="E365" t="e">
        <f>IF(A365="","",VLOOKUP(C365*1000000,'Dados gerais'!$C$28:$D$2916,2))</f>
        <v>#NUM!</v>
      </c>
      <c r="F365" s="5" t="e">
        <f>IF(A365="","",VLOOKUP(MONTH($A365),'Dados gerais'!$I$5:$J$16,2))</f>
        <v>#NUM!</v>
      </c>
      <c r="G365" s="5" t="e">
        <f t="shared" si="20"/>
        <v>#NUM!</v>
      </c>
      <c r="H365" s="1" t="e">
        <f>IF(A365="","",IF(C365&lt;'Dados gerais'!$B$15/1000000,0,('Dados gerais'!$B$21+'Dados gerais'!$B$19)*86400*'Série de vazões medidas'!B367/1000000))</f>
        <v>#NUM!</v>
      </c>
      <c r="I365" s="5" t="e">
        <f t="shared" si="21"/>
        <v>#NUM!</v>
      </c>
      <c r="J365" s="5" t="e">
        <f>IF(A365="","",MAX(0,I365-'Dados gerais'!$B$14/1000000))</f>
        <v>#NUM!</v>
      </c>
      <c r="K365" s="5" t="e">
        <f t="shared" si="23"/>
        <v>#NUM!</v>
      </c>
    </row>
    <row r="366" spans="1:11" x14ac:dyDescent="0.25">
      <c r="A366" s="2" t="e">
        <f>'Série de vazões medidas'!A368</f>
        <v>#NUM!</v>
      </c>
      <c r="B366" s="1" t="e">
        <f>IF(A366="","",'Série de vazões medidas'!C368*'Dados gerais'!$B$11/'Dados gerais'!$B$10)</f>
        <v>#NUM!</v>
      </c>
      <c r="C366" s="4" t="e">
        <f t="shared" si="22"/>
        <v>#NUM!</v>
      </c>
      <c r="D366" s="4" t="e">
        <f>IF(A366="","",B366*86400*'Série de vazões medidas'!B368/1000000)</f>
        <v>#NUM!</v>
      </c>
      <c r="E366" t="e">
        <f>IF(A366="","",VLOOKUP(C366*1000000,'Dados gerais'!$C$28:$D$2916,2))</f>
        <v>#NUM!</v>
      </c>
      <c r="F366" s="5" t="e">
        <f>IF(A366="","",VLOOKUP(MONTH($A366),'Dados gerais'!$I$5:$J$16,2))</f>
        <v>#NUM!</v>
      </c>
      <c r="G366" s="5" t="e">
        <f t="shared" si="20"/>
        <v>#NUM!</v>
      </c>
      <c r="H366" s="1" t="e">
        <f>IF(A366="","",IF(C366&lt;'Dados gerais'!$B$15/1000000,0,('Dados gerais'!$B$21+'Dados gerais'!$B$19)*86400*'Série de vazões medidas'!B368/1000000))</f>
        <v>#NUM!</v>
      </c>
      <c r="I366" s="5" t="e">
        <f t="shared" si="21"/>
        <v>#NUM!</v>
      </c>
      <c r="J366" s="5" t="e">
        <f>IF(A366="","",MAX(0,I366-'Dados gerais'!$B$14/1000000))</f>
        <v>#NUM!</v>
      </c>
      <c r="K366" s="5" t="e">
        <f t="shared" si="23"/>
        <v>#NUM!</v>
      </c>
    </row>
    <row r="367" spans="1:11" x14ac:dyDescent="0.25">
      <c r="A367" s="2" t="e">
        <f>'Série de vazões medidas'!A369</f>
        <v>#NUM!</v>
      </c>
      <c r="B367" s="1" t="e">
        <f>IF(A367="","",'Série de vazões medidas'!C369*'Dados gerais'!$B$11/'Dados gerais'!$B$10)</f>
        <v>#NUM!</v>
      </c>
      <c r="C367" s="4" t="e">
        <f t="shared" si="22"/>
        <v>#NUM!</v>
      </c>
      <c r="D367" s="4" t="e">
        <f>IF(A367="","",B367*86400*'Série de vazões medidas'!B369/1000000)</f>
        <v>#NUM!</v>
      </c>
      <c r="E367" t="e">
        <f>IF(A367="","",VLOOKUP(C367*1000000,'Dados gerais'!$C$28:$D$2916,2))</f>
        <v>#NUM!</v>
      </c>
      <c r="F367" s="5" t="e">
        <f>IF(A367="","",VLOOKUP(MONTH($A367),'Dados gerais'!$I$5:$J$16,2))</f>
        <v>#NUM!</v>
      </c>
      <c r="G367" s="5" t="e">
        <f t="shared" si="20"/>
        <v>#NUM!</v>
      </c>
      <c r="H367" s="1" t="e">
        <f>IF(A367="","",IF(C367&lt;'Dados gerais'!$B$15/1000000,0,('Dados gerais'!$B$21+'Dados gerais'!$B$19)*86400*'Série de vazões medidas'!B369/1000000))</f>
        <v>#NUM!</v>
      </c>
      <c r="I367" s="5" t="e">
        <f t="shared" si="21"/>
        <v>#NUM!</v>
      </c>
      <c r="J367" s="5" t="e">
        <f>IF(A367="","",MAX(0,I367-'Dados gerais'!$B$14/1000000))</f>
        <v>#NUM!</v>
      </c>
      <c r="K367" s="5" t="e">
        <f t="shared" si="23"/>
        <v>#NUM!</v>
      </c>
    </row>
    <row r="368" spans="1:11" x14ac:dyDescent="0.25">
      <c r="A368" s="2" t="e">
        <f>'Série de vazões medidas'!A370</f>
        <v>#NUM!</v>
      </c>
      <c r="B368" s="1" t="e">
        <f>IF(A368="","",'Série de vazões medidas'!C370*'Dados gerais'!$B$11/'Dados gerais'!$B$10)</f>
        <v>#NUM!</v>
      </c>
      <c r="C368" s="4" t="e">
        <f t="shared" si="22"/>
        <v>#NUM!</v>
      </c>
      <c r="D368" s="4" t="e">
        <f>IF(A368="","",B368*86400*'Série de vazões medidas'!B370/1000000)</f>
        <v>#NUM!</v>
      </c>
      <c r="E368" t="e">
        <f>IF(A368="","",VLOOKUP(C368*1000000,'Dados gerais'!$C$28:$D$2916,2))</f>
        <v>#NUM!</v>
      </c>
      <c r="F368" s="5" t="e">
        <f>IF(A368="","",VLOOKUP(MONTH($A368),'Dados gerais'!$I$5:$J$16,2))</f>
        <v>#NUM!</v>
      </c>
      <c r="G368" s="5" t="e">
        <f t="shared" si="20"/>
        <v>#NUM!</v>
      </c>
      <c r="H368" s="1" t="e">
        <f>IF(A368="","",IF(C368&lt;'Dados gerais'!$B$15/1000000,0,('Dados gerais'!$B$21+'Dados gerais'!$B$19)*86400*'Série de vazões medidas'!B370/1000000))</f>
        <v>#NUM!</v>
      </c>
      <c r="I368" s="5" t="e">
        <f t="shared" si="21"/>
        <v>#NUM!</v>
      </c>
      <c r="J368" s="5" t="e">
        <f>IF(A368="","",MAX(0,I368-'Dados gerais'!$B$14/1000000))</f>
        <v>#NUM!</v>
      </c>
      <c r="K368" s="5" t="e">
        <f t="shared" si="23"/>
        <v>#NUM!</v>
      </c>
    </row>
    <row r="369" spans="1:11" x14ac:dyDescent="0.25">
      <c r="A369" s="2" t="e">
        <f>'Série de vazões medidas'!A371</f>
        <v>#NUM!</v>
      </c>
      <c r="B369" s="1" t="e">
        <f>IF(A369="","",'Série de vazões medidas'!C371*'Dados gerais'!$B$11/'Dados gerais'!$B$10)</f>
        <v>#NUM!</v>
      </c>
      <c r="C369" s="4" t="e">
        <f t="shared" si="22"/>
        <v>#NUM!</v>
      </c>
      <c r="D369" s="4" t="e">
        <f>IF(A369="","",B369*86400*'Série de vazões medidas'!B371/1000000)</f>
        <v>#NUM!</v>
      </c>
      <c r="E369" t="e">
        <f>IF(A369="","",VLOOKUP(C369*1000000,'Dados gerais'!$C$28:$D$2916,2))</f>
        <v>#NUM!</v>
      </c>
      <c r="F369" s="5" t="e">
        <f>IF(A369="","",VLOOKUP(MONTH($A369),'Dados gerais'!$I$5:$J$16,2))</f>
        <v>#NUM!</v>
      </c>
      <c r="G369" s="5" t="e">
        <f t="shared" si="20"/>
        <v>#NUM!</v>
      </c>
      <c r="H369" s="1" t="e">
        <f>IF(A369="","",IF(C369&lt;'Dados gerais'!$B$15/1000000,0,('Dados gerais'!$B$21+'Dados gerais'!$B$19)*86400*'Série de vazões medidas'!B371/1000000))</f>
        <v>#NUM!</v>
      </c>
      <c r="I369" s="5" t="e">
        <f t="shared" si="21"/>
        <v>#NUM!</v>
      </c>
      <c r="J369" s="5" t="e">
        <f>IF(A369="","",MAX(0,I369-'Dados gerais'!$B$14/1000000))</f>
        <v>#NUM!</v>
      </c>
      <c r="K369" s="5" t="e">
        <f t="shared" si="23"/>
        <v>#NUM!</v>
      </c>
    </row>
    <row r="370" spans="1:11" x14ac:dyDescent="0.25">
      <c r="A370" s="2" t="e">
        <f>'Série de vazões medidas'!A372</f>
        <v>#NUM!</v>
      </c>
      <c r="B370" s="1" t="e">
        <f>IF(A370="","",'Série de vazões medidas'!C372*'Dados gerais'!$B$11/'Dados gerais'!$B$10)</f>
        <v>#NUM!</v>
      </c>
      <c r="C370" s="4" t="e">
        <f t="shared" si="22"/>
        <v>#NUM!</v>
      </c>
      <c r="D370" s="4" t="e">
        <f>IF(A370="","",B370*86400*'Série de vazões medidas'!B372/1000000)</f>
        <v>#NUM!</v>
      </c>
      <c r="E370" t="e">
        <f>IF(A370="","",VLOOKUP(C370*1000000,'Dados gerais'!$C$28:$D$2916,2))</f>
        <v>#NUM!</v>
      </c>
      <c r="F370" s="5" t="e">
        <f>IF(A370="","",VLOOKUP(MONTH($A370),'Dados gerais'!$I$5:$J$16,2))</f>
        <v>#NUM!</v>
      </c>
      <c r="G370" s="5" t="e">
        <f t="shared" si="20"/>
        <v>#NUM!</v>
      </c>
      <c r="H370" s="1" t="e">
        <f>IF(A370="","",IF(C370&lt;'Dados gerais'!$B$15/1000000,0,('Dados gerais'!$B$21+'Dados gerais'!$B$19)*86400*'Série de vazões medidas'!B372/1000000))</f>
        <v>#NUM!</v>
      </c>
      <c r="I370" s="5" t="e">
        <f t="shared" si="21"/>
        <v>#NUM!</v>
      </c>
      <c r="J370" s="5" t="e">
        <f>IF(A370="","",MAX(0,I370-'Dados gerais'!$B$14/1000000))</f>
        <v>#NUM!</v>
      </c>
      <c r="K370" s="5" t="e">
        <f t="shared" si="23"/>
        <v>#NUM!</v>
      </c>
    </row>
    <row r="371" spans="1:11" x14ac:dyDescent="0.25">
      <c r="A371" s="2" t="e">
        <f>'Série de vazões medidas'!A373</f>
        <v>#NUM!</v>
      </c>
      <c r="B371" s="1" t="e">
        <f>IF(A371="","",'Série de vazões medidas'!C373*'Dados gerais'!$B$11/'Dados gerais'!$B$10)</f>
        <v>#NUM!</v>
      </c>
      <c r="C371" s="4" t="e">
        <f t="shared" si="22"/>
        <v>#NUM!</v>
      </c>
      <c r="D371" s="4" t="e">
        <f>IF(A371="","",B371*86400*'Série de vazões medidas'!B373/1000000)</f>
        <v>#NUM!</v>
      </c>
      <c r="E371" t="e">
        <f>IF(A371="","",VLOOKUP(C371*1000000,'Dados gerais'!$C$28:$D$2916,2))</f>
        <v>#NUM!</v>
      </c>
      <c r="F371" s="5" t="e">
        <f>IF(A371="","",VLOOKUP(MONTH($A371),'Dados gerais'!$I$5:$J$16,2))</f>
        <v>#NUM!</v>
      </c>
      <c r="G371" s="5" t="e">
        <f t="shared" si="20"/>
        <v>#NUM!</v>
      </c>
      <c r="H371" s="1" t="e">
        <f>IF(A371="","",IF(C371&lt;'Dados gerais'!$B$15/1000000,0,('Dados gerais'!$B$21+'Dados gerais'!$B$19)*86400*'Série de vazões medidas'!B373/1000000))</f>
        <v>#NUM!</v>
      </c>
      <c r="I371" s="5" t="e">
        <f t="shared" si="21"/>
        <v>#NUM!</v>
      </c>
      <c r="J371" s="5" t="e">
        <f>IF(A371="","",MAX(0,I371-'Dados gerais'!$B$14/1000000))</f>
        <v>#NUM!</v>
      </c>
      <c r="K371" s="5" t="e">
        <f t="shared" si="23"/>
        <v>#NUM!</v>
      </c>
    </row>
    <row r="372" spans="1:11" x14ac:dyDescent="0.25">
      <c r="A372" s="2" t="e">
        <f>'Série de vazões medidas'!A374</f>
        <v>#NUM!</v>
      </c>
      <c r="B372" s="1" t="e">
        <f>IF(A372="","",'Série de vazões medidas'!C374*'Dados gerais'!$B$11/'Dados gerais'!$B$10)</f>
        <v>#NUM!</v>
      </c>
      <c r="C372" s="4" t="e">
        <f t="shared" si="22"/>
        <v>#NUM!</v>
      </c>
      <c r="D372" s="4" t="e">
        <f>IF(A372="","",B372*86400*'Série de vazões medidas'!B374/1000000)</f>
        <v>#NUM!</v>
      </c>
      <c r="E372" t="e">
        <f>IF(A372="","",VLOOKUP(C372*1000000,'Dados gerais'!$C$28:$D$2916,2))</f>
        <v>#NUM!</v>
      </c>
      <c r="F372" s="5" t="e">
        <f>IF(A372="","",VLOOKUP(MONTH($A372),'Dados gerais'!$I$5:$J$16,2))</f>
        <v>#NUM!</v>
      </c>
      <c r="G372" s="5" t="e">
        <f t="shared" si="20"/>
        <v>#NUM!</v>
      </c>
      <c r="H372" s="1" t="e">
        <f>IF(A372="","",IF(C372&lt;'Dados gerais'!$B$15/1000000,0,('Dados gerais'!$B$21+'Dados gerais'!$B$19)*86400*'Série de vazões medidas'!B374/1000000))</f>
        <v>#NUM!</v>
      </c>
      <c r="I372" s="5" t="e">
        <f t="shared" si="21"/>
        <v>#NUM!</v>
      </c>
      <c r="J372" s="5" t="e">
        <f>IF(A372="","",MAX(0,I372-'Dados gerais'!$B$14/1000000))</f>
        <v>#NUM!</v>
      </c>
      <c r="K372" s="5" t="e">
        <f t="shared" si="23"/>
        <v>#NUM!</v>
      </c>
    </row>
    <row r="373" spans="1:11" x14ac:dyDescent="0.25">
      <c r="A373" s="2" t="e">
        <f>'Série de vazões medidas'!A375</f>
        <v>#NUM!</v>
      </c>
      <c r="B373" s="1" t="e">
        <f>IF(A373="","",'Série de vazões medidas'!C375*'Dados gerais'!$B$11/'Dados gerais'!$B$10)</f>
        <v>#NUM!</v>
      </c>
      <c r="C373" s="4" t="e">
        <f t="shared" si="22"/>
        <v>#NUM!</v>
      </c>
      <c r="D373" s="4" t="e">
        <f>IF(A373="","",B373*86400*'Série de vazões medidas'!B375/1000000)</f>
        <v>#NUM!</v>
      </c>
      <c r="E373" t="e">
        <f>IF(A373="","",VLOOKUP(C373*1000000,'Dados gerais'!$C$28:$D$2916,2))</f>
        <v>#NUM!</v>
      </c>
      <c r="F373" s="5" t="e">
        <f>IF(A373="","",VLOOKUP(MONTH($A373),'Dados gerais'!$I$5:$J$16,2))</f>
        <v>#NUM!</v>
      </c>
      <c r="G373" s="5" t="e">
        <f t="shared" si="20"/>
        <v>#NUM!</v>
      </c>
      <c r="H373" s="1" t="e">
        <f>IF(A373="","",IF(C373&lt;'Dados gerais'!$B$15/1000000,0,('Dados gerais'!$B$21+'Dados gerais'!$B$19)*86400*'Série de vazões medidas'!B375/1000000))</f>
        <v>#NUM!</v>
      </c>
      <c r="I373" s="5" t="e">
        <f t="shared" si="21"/>
        <v>#NUM!</v>
      </c>
      <c r="J373" s="5" t="e">
        <f>IF(A373="","",MAX(0,I373-'Dados gerais'!$B$14/1000000))</f>
        <v>#NUM!</v>
      </c>
      <c r="K373" s="5" t="e">
        <f t="shared" si="23"/>
        <v>#NUM!</v>
      </c>
    </row>
    <row r="374" spans="1:11" x14ac:dyDescent="0.25">
      <c r="A374" s="2" t="e">
        <f>'Série de vazões medidas'!A376</f>
        <v>#NUM!</v>
      </c>
      <c r="B374" s="1" t="e">
        <f>IF(A374="","",'Série de vazões medidas'!C376*'Dados gerais'!$B$11/'Dados gerais'!$B$10)</f>
        <v>#NUM!</v>
      </c>
      <c r="C374" s="4" t="e">
        <f t="shared" si="22"/>
        <v>#NUM!</v>
      </c>
      <c r="D374" s="4" t="e">
        <f>IF(A374="","",B374*86400*'Série de vazões medidas'!B376/1000000)</f>
        <v>#NUM!</v>
      </c>
      <c r="E374" t="e">
        <f>IF(A374="","",VLOOKUP(C374*1000000,'Dados gerais'!$C$28:$D$2916,2))</f>
        <v>#NUM!</v>
      </c>
      <c r="F374" s="5" t="e">
        <f>IF(A374="","",VLOOKUP(MONTH($A374),'Dados gerais'!$I$5:$J$16,2))</f>
        <v>#NUM!</v>
      </c>
      <c r="G374" s="5" t="e">
        <f t="shared" si="20"/>
        <v>#NUM!</v>
      </c>
      <c r="H374" s="1" t="e">
        <f>IF(A374="","",IF(C374&lt;'Dados gerais'!$B$15/1000000,0,('Dados gerais'!$B$21+'Dados gerais'!$B$19)*86400*'Série de vazões medidas'!B376/1000000))</f>
        <v>#NUM!</v>
      </c>
      <c r="I374" s="5" t="e">
        <f t="shared" si="21"/>
        <v>#NUM!</v>
      </c>
      <c r="J374" s="5" t="e">
        <f>IF(A374="","",MAX(0,I374-'Dados gerais'!$B$14/1000000))</f>
        <v>#NUM!</v>
      </c>
      <c r="K374" s="5" t="e">
        <f t="shared" si="23"/>
        <v>#NUM!</v>
      </c>
    </row>
    <row r="375" spans="1:11" x14ac:dyDescent="0.25">
      <c r="A375" s="2" t="e">
        <f>'Série de vazões medidas'!A377</f>
        <v>#NUM!</v>
      </c>
      <c r="B375" s="1" t="e">
        <f>IF(A375="","",'Série de vazões medidas'!C377*'Dados gerais'!$B$11/'Dados gerais'!$B$10)</f>
        <v>#NUM!</v>
      </c>
      <c r="C375" s="4" t="e">
        <f t="shared" si="22"/>
        <v>#NUM!</v>
      </c>
      <c r="D375" s="4" t="e">
        <f>IF(A375="","",B375*86400*'Série de vazões medidas'!B377/1000000)</f>
        <v>#NUM!</v>
      </c>
      <c r="E375" t="e">
        <f>IF(A375="","",VLOOKUP(C375*1000000,'Dados gerais'!$C$28:$D$2916,2))</f>
        <v>#NUM!</v>
      </c>
      <c r="F375" s="5" t="e">
        <f>IF(A375="","",VLOOKUP(MONTH($A375),'Dados gerais'!$I$5:$J$16,2))</f>
        <v>#NUM!</v>
      </c>
      <c r="G375" s="5" t="e">
        <f t="shared" si="20"/>
        <v>#NUM!</v>
      </c>
      <c r="H375" s="1" t="e">
        <f>IF(A375="","",IF(C375&lt;'Dados gerais'!$B$15/1000000,0,('Dados gerais'!$B$21+'Dados gerais'!$B$19)*86400*'Série de vazões medidas'!B377/1000000))</f>
        <v>#NUM!</v>
      </c>
      <c r="I375" s="5" t="e">
        <f t="shared" si="21"/>
        <v>#NUM!</v>
      </c>
      <c r="J375" s="5" t="e">
        <f>IF(A375="","",MAX(0,I375-'Dados gerais'!$B$14/1000000))</f>
        <v>#NUM!</v>
      </c>
      <c r="K375" s="5" t="e">
        <f t="shared" si="23"/>
        <v>#NUM!</v>
      </c>
    </row>
    <row r="376" spans="1:11" x14ac:dyDescent="0.25">
      <c r="A376" s="2" t="e">
        <f>'Série de vazões medidas'!A378</f>
        <v>#NUM!</v>
      </c>
      <c r="B376" s="1" t="e">
        <f>IF(A376="","",'Série de vazões medidas'!C378*'Dados gerais'!$B$11/'Dados gerais'!$B$10)</f>
        <v>#NUM!</v>
      </c>
      <c r="C376" s="4" t="e">
        <f t="shared" si="22"/>
        <v>#NUM!</v>
      </c>
      <c r="D376" s="4" t="e">
        <f>IF(A376="","",B376*86400*'Série de vazões medidas'!B378/1000000)</f>
        <v>#NUM!</v>
      </c>
      <c r="E376" t="e">
        <f>IF(A376="","",VLOOKUP(C376*1000000,'Dados gerais'!$C$28:$D$2916,2))</f>
        <v>#NUM!</v>
      </c>
      <c r="F376" s="5" t="e">
        <f>IF(A376="","",VLOOKUP(MONTH($A376),'Dados gerais'!$I$5:$J$16,2))</f>
        <v>#NUM!</v>
      </c>
      <c r="G376" s="5" t="e">
        <f t="shared" si="20"/>
        <v>#NUM!</v>
      </c>
      <c r="H376" s="1" t="e">
        <f>IF(A376="","",IF(C376&lt;'Dados gerais'!$B$15/1000000,0,('Dados gerais'!$B$21+'Dados gerais'!$B$19)*86400*'Série de vazões medidas'!B378/1000000))</f>
        <v>#NUM!</v>
      </c>
      <c r="I376" s="5" t="e">
        <f t="shared" si="21"/>
        <v>#NUM!</v>
      </c>
      <c r="J376" s="5" t="e">
        <f>IF(A376="","",MAX(0,I376-'Dados gerais'!$B$14/1000000))</f>
        <v>#NUM!</v>
      </c>
      <c r="K376" s="5" t="e">
        <f t="shared" si="23"/>
        <v>#NUM!</v>
      </c>
    </row>
    <row r="377" spans="1:11" x14ac:dyDescent="0.25">
      <c r="A377" s="2" t="e">
        <f>'Série de vazões medidas'!A379</f>
        <v>#NUM!</v>
      </c>
      <c r="B377" s="1" t="e">
        <f>IF(A377="","",'Série de vazões medidas'!C379*'Dados gerais'!$B$11/'Dados gerais'!$B$10)</f>
        <v>#NUM!</v>
      </c>
      <c r="C377" s="4" t="e">
        <f t="shared" si="22"/>
        <v>#NUM!</v>
      </c>
      <c r="D377" s="4" t="e">
        <f>IF(A377="","",B377*86400*'Série de vazões medidas'!B379/1000000)</f>
        <v>#NUM!</v>
      </c>
      <c r="E377" t="e">
        <f>IF(A377="","",VLOOKUP(C377*1000000,'Dados gerais'!$C$28:$D$2916,2))</f>
        <v>#NUM!</v>
      </c>
      <c r="F377" s="5" t="e">
        <f>IF(A377="","",VLOOKUP(MONTH($A377),'Dados gerais'!$I$5:$J$16,2))</f>
        <v>#NUM!</v>
      </c>
      <c r="G377" s="5" t="e">
        <f t="shared" si="20"/>
        <v>#NUM!</v>
      </c>
      <c r="H377" s="1" t="e">
        <f>IF(A377="","",IF(C377&lt;'Dados gerais'!$B$15/1000000,0,('Dados gerais'!$B$21+'Dados gerais'!$B$19)*86400*'Série de vazões medidas'!B379/1000000))</f>
        <v>#NUM!</v>
      </c>
      <c r="I377" s="5" t="e">
        <f t="shared" si="21"/>
        <v>#NUM!</v>
      </c>
      <c r="J377" s="5" t="e">
        <f>IF(A377="","",MAX(0,I377-'Dados gerais'!$B$14/1000000))</f>
        <v>#NUM!</v>
      </c>
      <c r="K377" s="5" t="e">
        <f t="shared" si="23"/>
        <v>#NUM!</v>
      </c>
    </row>
    <row r="378" spans="1:11" x14ac:dyDescent="0.25">
      <c r="A378" s="2" t="e">
        <f>'Série de vazões medidas'!A380</f>
        <v>#NUM!</v>
      </c>
      <c r="B378" s="1" t="e">
        <f>IF(A378="","",'Série de vazões medidas'!C380*'Dados gerais'!$B$11/'Dados gerais'!$B$10)</f>
        <v>#NUM!</v>
      </c>
      <c r="C378" s="4" t="e">
        <f t="shared" si="22"/>
        <v>#NUM!</v>
      </c>
      <c r="D378" s="4" t="e">
        <f>IF(A378="","",B378*86400*'Série de vazões medidas'!B380/1000000)</f>
        <v>#NUM!</v>
      </c>
      <c r="E378" t="e">
        <f>IF(A378="","",VLOOKUP(C378*1000000,'Dados gerais'!$C$28:$D$2916,2))</f>
        <v>#NUM!</v>
      </c>
      <c r="F378" s="5" t="e">
        <f>IF(A378="","",VLOOKUP(MONTH($A378),'Dados gerais'!$I$5:$J$16,2))</f>
        <v>#NUM!</v>
      </c>
      <c r="G378" s="5" t="e">
        <f t="shared" si="20"/>
        <v>#NUM!</v>
      </c>
      <c r="H378" s="1" t="e">
        <f>IF(A378="","",IF(C378&lt;'Dados gerais'!$B$15/1000000,0,('Dados gerais'!$B$21+'Dados gerais'!$B$19)*86400*'Série de vazões medidas'!B380/1000000))</f>
        <v>#NUM!</v>
      </c>
      <c r="I378" s="5" t="e">
        <f t="shared" si="21"/>
        <v>#NUM!</v>
      </c>
      <c r="J378" s="5" t="e">
        <f>IF(A378="","",MAX(0,I378-'Dados gerais'!$B$14/1000000))</f>
        <v>#NUM!</v>
      </c>
      <c r="K378" s="5" t="e">
        <f t="shared" si="23"/>
        <v>#NUM!</v>
      </c>
    </row>
    <row r="379" spans="1:11" x14ac:dyDescent="0.25">
      <c r="A379" s="2" t="e">
        <f>'Série de vazões medidas'!A381</f>
        <v>#NUM!</v>
      </c>
      <c r="B379" s="1" t="e">
        <f>IF(A379="","",'Série de vazões medidas'!C381*'Dados gerais'!$B$11/'Dados gerais'!$B$10)</f>
        <v>#NUM!</v>
      </c>
      <c r="C379" s="4" t="e">
        <f t="shared" si="22"/>
        <v>#NUM!</v>
      </c>
      <c r="D379" s="4" t="e">
        <f>IF(A379="","",B379*86400*'Série de vazões medidas'!B381/1000000)</f>
        <v>#NUM!</v>
      </c>
      <c r="E379" t="e">
        <f>IF(A379="","",VLOOKUP(C379*1000000,'Dados gerais'!$C$28:$D$2916,2))</f>
        <v>#NUM!</v>
      </c>
      <c r="F379" s="5" t="e">
        <f>IF(A379="","",VLOOKUP(MONTH($A379),'Dados gerais'!$I$5:$J$16,2))</f>
        <v>#NUM!</v>
      </c>
      <c r="G379" s="5" t="e">
        <f t="shared" si="20"/>
        <v>#NUM!</v>
      </c>
      <c r="H379" s="1" t="e">
        <f>IF(A379="","",IF(C379&lt;'Dados gerais'!$B$15/1000000,0,('Dados gerais'!$B$21+'Dados gerais'!$B$19)*86400*'Série de vazões medidas'!B381/1000000))</f>
        <v>#NUM!</v>
      </c>
      <c r="I379" s="5" t="e">
        <f t="shared" si="21"/>
        <v>#NUM!</v>
      </c>
      <c r="J379" s="5" t="e">
        <f>IF(A379="","",MAX(0,I379-'Dados gerais'!$B$14/1000000))</f>
        <v>#NUM!</v>
      </c>
      <c r="K379" s="5" t="e">
        <f t="shared" si="23"/>
        <v>#NUM!</v>
      </c>
    </row>
    <row r="380" spans="1:11" x14ac:dyDescent="0.25">
      <c r="A380" s="2" t="e">
        <f>'Série de vazões medidas'!A382</f>
        <v>#NUM!</v>
      </c>
      <c r="B380" s="1" t="e">
        <f>IF(A380="","",'Série de vazões medidas'!C382*'Dados gerais'!$B$11/'Dados gerais'!$B$10)</f>
        <v>#NUM!</v>
      </c>
      <c r="C380" s="4" t="e">
        <f t="shared" si="22"/>
        <v>#NUM!</v>
      </c>
      <c r="D380" s="4" t="e">
        <f>IF(A380="","",B380*86400*'Série de vazões medidas'!B382/1000000)</f>
        <v>#NUM!</v>
      </c>
      <c r="E380" t="e">
        <f>IF(A380="","",VLOOKUP(C380*1000000,'Dados gerais'!$C$28:$D$2916,2))</f>
        <v>#NUM!</v>
      </c>
      <c r="F380" s="5" t="e">
        <f>IF(A380="","",VLOOKUP(MONTH($A380),'Dados gerais'!$I$5:$J$16,2))</f>
        <v>#NUM!</v>
      </c>
      <c r="G380" s="5" t="e">
        <f t="shared" si="20"/>
        <v>#NUM!</v>
      </c>
      <c r="H380" s="1" t="e">
        <f>IF(A380="","",IF(C380&lt;'Dados gerais'!$B$15/1000000,0,('Dados gerais'!$B$21+'Dados gerais'!$B$19)*86400*'Série de vazões medidas'!B382/1000000))</f>
        <v>#NUM!</v>
      </c>
      <c r="I380" s="5" t="e">
        <f t="shared" si="21"/>
        <v>#NUM!</v>
      </c>
      <c r="J380" s="5" t="e">
        <f>IF(A380="","",MAX(0,I380-'Dados gerais'!$B$14/1000000))</f>
        <v>#NUM!</v>
      </c>
      <c r="K380" s="5" t="e">
        <f t="shared" si="23"/>
        <v>#NUM!</v>
      </c>
    </row>
    <row r="381" spans="1:11" x14ac:dyDescent="0.25">
      <c r="A381" s="2" t="e">
        <f>'Série de vazões medidas'!A383</f>
        <v>#NUM!</v>
      </c>
      <c r="B381" s="1" t="e">
        <f>IF(A381="","",'Série de vazões medidas'!C383*'Dados gerais'!$B$11/'Dados gerais'!$B$10)</f>
        <v>#NUM!</v>
      </c>
      <c r="C381" s="4" t="e">
        <f t="shared" si="22"/>
        <v>#NUM!</v>
      </c>
      <c r="D381" s="4" t="e">
        <f>IF(A381="","",B381*86400*'Série de vazões medidas'!B383/1000000)</f>
        <v>#NUM!</v>
      </c>
      <c r="E381" t="e">
        <f>IF(A381="","",VLOOKUP(C381*1000000,'Dados gerais'!$C$28:$D$2916,2))</f>
        <v>#NUM!</v>
      </c>
      <c r="F381" s="5" t="e">
        <f>IF(A381="","",VLOOKUP(MONTH($A381),'Dados gerais'!$I$5:$J$16,2))</f>
        <v>#NUM!</v>
      </c>
      <c r="G381" s="5" t="e">
        <f t="shared" si="20"/>
        <v>#NUM!</v>
      </c>
      <c r="H381" s="1" t="e">
        <f>IF(A381="","",IF(C381&lt;'Dados gerais'!$B$15/1000000,0,('Dados gerais'!$B$21+'Dados gerais'!$B$19)*86400*'Série de vazões medidas'!B383/1000000))</f>
        <v>#NUM!</v>
      </c>
      <c r="I381" s="5" t="e">
        <f t="shared" si="21"/>
        <v>#NUM!</v>
      </c>
      <c r="J381" s="5" t="e">
        <f>IF(A381="","",MAX(0,I381-'Dados gerais'!$B$14/1000000))</f>
        <v>#NUM!</v>
      </c>
      <c r="K381" s="5" t="e">
        <f t="shared" si="23"/>
        <v>#NUM!</v>
      </c>
    </row>
    <row r="382" spans="1:11" x14ac:dyDescent="0.25">
      <c r="A382" s="2" t="e">
        <f>'Série de vazões medidas'!A384</f>
        <v>#NUM!</v>
      </c>
      <c r="B382" s="1" t="e">
        <f>IF(A382="","",'Série de vazões medidas'!C384*'Dados gerais'!$B$11/'Dados gerais'!$B$10)</f>
        <v>#NUM!</v>
      </c>
      <c r="C382" s="4" t="e">
        <f t="shared" si="22"/>
        <v>#NUM!</v>
      </c>
      <c r="D382" s="4" t="e">
        <f>IF(A382="","",B382*86400*'Série de vazões medidas'!B384/1000000)</f>
        <v>#NUM!</v>
      </c>
      <c r="E382" t="e">
        <f>IF(A382="","",VLOOKUP(C382*1000000,'Dados gerais'!$C$28:$D$2916,2))</f>
        <v>#NUM!</v>
      </c>
      <c r="F382" s="5" t="e">
        <f>IF(A382="","",VLOOKUP(MONTH($A382),'Dados gerais'!$I$5:$J$16,2))</f>
        <v>#NUM!</v>
      </c>
      <c r="G382" s="5" t="e">
        <f t="shared" si="20"/>
        <v>#NUM!</v>
      </c>
      <c r="H382" s="1" t="e">
        <f>IF(A382="","",IF(C382&lt;'Dados gerais'!$B$15/1000000,0,('Dados gerais'!$B$21+'Dados gerais'!$B$19)*86400*'Série de vazões medidas'!B384/1000000))</f>
        <v>#NUM!</v>
      </c>
      <c r="I382" s="5" t="e">
        <f t="shared" si="21"/>
        <v>#NUM!</v>
      </c>
      <c r="J382" s="5" t="e">
        <f>IF(A382="","",MAX(0,I382-'Dados gerais'!$B$14/1000000))</f>
        <v>#NUM!</v>
      </c>
      <c r="K382" s="5" t="e">
        <f t="shared" si="23"/>
        <v>#NUM!</v>
      </c>
    </row>
    <row r="383" spans="1:11" x14ac:dyDescent="0.25">
      <c r="A383" s="2" t="e">
        <f>'Série de vazões medidas'!A385</f>
        <v>#NUM!</v>
      </c>
      <c r="B383" s="1" t="e">
        <f>IF(A383="","",'Série de vazões medidas'!C385*'Dados gerais'!$B$11/'Dados gerais'!$B$10)</f>
        <v>#NUM!</v>
      </c>
      <c r="C383" s="4" t="e">
        <f t="shared" si="22"/>
        <v>#NUM!</v>
      </c>
      <c r="D383" s="4" t="e">
        <f>IF(A383="","",B383*86400*'Série de vazões medidas'!B385/1000000)</f>
        <v>#NUM!</v>
      </c>
      <c r="E383" t="e">
        <f>IF(A383="","",VLOOKUP(C383*1000000,'Dados gerais'!$C$28:$D$2916,2))</f>
        <v>#NUM!</v>
      </c>
      <c r="F383" s="5" t="e">
        <f>IF(A383="","",VLOOKUP(MONTH($A383),'Dados gerais'!$I$5:$J$16,2))</f>
        <v>#NUM!</v>
      </c>
      <c r="G383" s="5" t="e">
        <f t="shared" si="20"/>
        <v>#NUM!</v>
      </c>
      <c r="H383" s="1" t="e">
        <f>IF(A383="","",IF(C383&lt;'Dados gerais'!$B$15/1000000,0,('Dados gerais'!$B$21+'Dados gerais'!$B$19)*86400*'Série de vazões medidas'!B385/1000000))</f>
        <v>#NUM!</v>
      </c>
      <c r="I383" s="5" t="e">
        <f t="shared" si="21"/>
        <v>#NUM!</v>
      </c>
      <c r="J383" s="5" t="e">
        <f>IF(A383="","",MAX(0,I383-'Dados gerais'!$B$14/1000000))</f>
        <v>#NUM!</v>
      </c>
      <c r="K383" s="5" t="e">
        <f t="shared" si="23"/>
        <v>#NUM!</v>
      </c>
    </row>
    <row r="384" spans="1:11" x14ac:dyDescent="0.25">
      <c r="A384" s="2" t="e">
        <f>'Série de vazões medidas'!A386</f>
        <v>#NUM!</v>
      </c>
      <c r="B384" s="1" t="e">
        <f>IF(A384="","",'Série de vazões medidas'!C386*'Dados gerais'!$B$11/'Dados gerais'!$B$10)</f>
        <v>#NUM!</v>
      </c>
      <c r="C384" s="4" t="e">
        <f t="shared" si="22"/>
        <v>#NUM!</v>
      </c>
      <c r="D384" s="4" t="e">
        <f>IF(A384="","",B384*86400*'Série de vazões medidas'!B386/1000000)</f>
        <v>#NUM!</v>
      </c>
      <c r="E384" t="e">
        <f>IF(A384="","",VLOOKUP(C384*1000000,'Dados gerais'!$C$28:$D$2916,2))</f>
        <v>#NUM!</v>
      </c>
      <c r="F384" s="5" t="e">
        <f>IF(A384="","",VLOOKUP(MONTH($A384),'Dados gerais'!$I$5:$J$16,2))</f>
        <v>#NUM!</v>
      </c>
      <c r="G384" s="5" t="e">
        <f t="shared" si="20"/>
        <v>#NUM!</v>
      </c>
      <c r="H384" s="1" t="e">
        <f>IF(A384="","",IF(C384&lt;'Dados gerais'!$B$15/1000000,0,('Dados gerais'!$B$21+'Dados gerais'!$B$19)*86400*'Série de vazões medidas'!B386/1000000))</f>
        <v>#NUM!</v>
      </c>
      <c r="I384" s="5" t="e">
        <f t="shared" si="21"/>
        <v>#NUM!</v>
      </c>
      <c r="J384" s="5" t="e">
        <f>IF(A384="","",MAX(0,I384-'Dados gerais'!$B$14/1000000))</f>
        <v>#NUM!</v>
      </c>
      <c r="K384" s="5" t="e">
        <f t="shared" si="23"/>
        <v>#NUM!</v>
      </c>
    </row>
    <row r="385" spans="1:11" x14ac:dyDescent="0.25">
      <c r="A385" s="2" t="e">
        <f>'Série de vazões medidas'!A387</f>
        <v>#NUM!</v>
      </c>
      <c r="B385" s="1" t="e">
        <f>IF(A385="","",'Série de vazões medidas'!C387*'Dados gerais'!$B$11/'Dados gerais'!$B$10)</f>
        <v>#NUM!</v>
      </c>
      <c r="C385" s="4" t="e">
        <f t="shared" si="22"/>
        <v>#NUM!</v>
      </c>
      <c r="D385" s="4" t="e">
        <f>IF(A385="","",B385*86400*'Série de vazões medidas'!B387/1000000)</f>
        <v>#NUM!</v>
      </c>
      <c r="E385" t="e">
        <f>IF(A385="","",VLOOKUP(C385*1000000,'Dados gerais'!$C$28:$D$2916,2))</f>
        <v>#NUM!</v>
      </c>
      <c r="F385" s="5" t="e">
        <f>IF(A385="","",VLOOKUP(MONTH($A385),'Dados gerais'!$I$5:$J$16,2))</f>
        <v>#NUM!</v>
      </c>
      <c r="G385" s="5" t="e">
        <f t="shared" si="20"/>
        <v>#NUM!</v>
      </c>
      <c r="H385" s="1" t="e">
        <f>IF(A385="","",IF(C385&lt;'Dados gerais'!$B$15/1000000,0,('Dados gerais'!$B$21+'Dados gerais'!$B$19)*86400*'Série de vazões medidas'!B387/1000000))</f>
        <v>#NUM!</v>
      </c>
      <c r="I385" s="5" t="e">
        <f t="shared" si="21"/>
        <v>#NUM!</v>
      </c>
      <c r="J385" s="5" t="e">
        <f>IF(A385="","",MAX(0,I385-'Dados gerais'!$B$14/1000000))</f>
        <v>#NUM!</v>
      </c>
      <c r="K385" s="5" t="e">
        <f t="shared" si="23"/>
        <v>#NUM!</v>
      </c>
    </row>
    <row r="386" spans="1:11" x14ac:dyDescent="0.25">
      <c r="A386" s="2" t="e">
        <f>'Série de vazões medidas'!A388</f>
        <v>#NUM!</v>
      </c>
      <c r="B386" s="1" t="e">
        <f>IF(A386="","",'Série de vazões medidas'!C388*'Dados gerais'!$B$11/'Dados gerais'!$B$10)</f>
        <v>#NUM!</v>
      </c>
      <c r="C386" s="4" t="e">
        <f t="shared" si="22"/>
        <v>#NUM!</v>
      </c>
      <c r="D386" s="4" t="e">
        <f>IF(A386="","",B386*86400*'Série de vazões medidas'!B388/1000000)</f>
        <v>#NUM!</v>
      </c>
      <c r="E386" t="e">
        <f>IF(A386="","",VLOOKUP(C386*1000000,'Dados gerais'!$C$28:$D$2916,2))</f>
        <v>#NUM!</v>
      </c>
      <c r="F386" s="5" t="e">
        <f>IF(A386="","",VLOOKUP(MONTH($A386),'Dados gerais'!$I$5:$J$16,2))</f>
        <v>#NUM!</v>
      </c>
      <c r="G386" s="5" t="e">
        <f t="shared" si="20"/>
        <v>#NUM!</v>
      </c>
      <c r="H386" s="1" t="e">
        <f>IF(A386="","",IF(C386&lt;'Dados gerais'!$B$15/1000000,0,('Dados gerais'!$B$21+'Dados gerais'!$B$19)*86400*'Série de vazões medidas'!B388/1000000))</f>
        <v>#NUM!</v>
      </c>
      <c r="I386" s="5" t="e">
        <f t="shared" si="21"/>
        <v>#NUM!</v>
      </c>
      <c r="J386" s="5" t="e">
        <f>IF(A386="","",MAX(0,I386-'Dados gerais'!$B$14/1000000))</f>
        <v>#NUM!</v>
      </c>
      <c r="K386" s="5" t="e">
        <f t="shared" si="23"/>
        <v>#NUM!</v>
      </c>
    </row>
    <row r="387" spans="1:11" x14ac:dyDescent="0.25">
      <c r="A387" s="2" t="e">
        <f>'Série de vazões medidas'!A389</f>
        <v>#NUM!</v>
      </c>
      <c r="B387" s="1" t="e">
        <f>IF(A387="","",'Série de vazões medidas'!C389*'Dados gerais'!$B$11/'Dados gerais'!$B$10)</f>
        <v>#NUM!</v>
      </c>
      <c r="C387" s="4" t="e">
        <f t="shared" si="22"/>
        <v>#NUM!</v>
      </c>
      <c r="D387" s="4" t="e">
        <f>IF(A387="","",B387*86400*'Série de vazões medidas'!B389/1000000)</f>
        <v>#NUM!</v>
      </c>
      <c r="E387" t="e">
        <f>IF(A387="","",VLOOKUP(C387*1000000,'Dados gerais'!$C$28:$D$2916,2))</f>
        <v>#NUM!</v>
      </c>
      <c r="F387" s="5" t="e">
        <f>IF(A387="","",VLOOKUP(MONTH($A387),'Dados gerais'!$I$5:$J$16,2))</f>
        <v>#NUM!</v>
      </c>
      <c r="G387" s="5" t="e">
        <f t="shared" ref="G387:G450" si="24">IF(A387="","",E387*F387/1000/1000000)</f>
        <v>#NUM!</v>
      </c>
      <c r="H387" s="1" t="e">
        <f>IF(A387="","",IF(C387&lt;'Dados gerais'!$B$15/1000000,0,('Dados gerais'!$B$21+'Dados gerais'!$B$19)*86400*'Série de vazões medidas'!B389/1000000))</f>
        <v>#NUM!</v>
      </c>
      <c r="I387" s="5" t="e">
        <f t="shared" ref="I387:I450" si="25">IF(A387="","",C387-G387-H387+D387)</f>
        <v>#NUM!</v>
      </c>
      <c r="J387" s="5" t="e">
        <f>IF(A387="","",MAX(0,I387-'Dados gerais'!$B$14/1000000))</f>
        <v>#NUM!</v>
      </c>
      <c r="K387" s="5" t="e">
        <f t="shared" si="23"/>
        <v>#NUM!</v>
      </c>
    </row>
    <row r="388" spans="1:11" x14ac:dyDescent="0.25">
      <c r="A388" s="2" t="e">
        <f>'Série de vazões medidas'!A390</f>
        <v>#NUM!</v>
      </c>
      <c r="B388" s="1" t="e">
        <f>IF(A388="","",'Série de vazões medidas'!C390*'Dados gerais'!$B$11/'Dados gerais'!$B$10)</f>
        <v>#NUM!</v>
      </c>
      <c r="C388" s="4" t="e">
        <f t="shared" ref="C388:C451" si="26">IF(A388="","",K387)</f>
        <v>#NUM!</v>
      </c>
      <c r="D388" s="4" t="e">
        <f>IF(A388="","",B388*86400*'Série de vazões medidas'!B390/1000000)</f>
        <v>#NUM!</v>
      </c>
      <c r="E388" t="e">
        <f>IF(A388="","",VLOOKUP(C388*1000000,'Dados gerais'!$C$28:$D$2916,2))</f>
        <v>#NUM!</v>
      </c>
      <c r="F388" s="5" t="e">
        <f>IF(A388="","",VLOOKUP(MONTH($A388),'Dados gerais'!$I$5:$J$16,2))</f>
        <v>#NUM!</v>
      </c>
      <c r="G388" s="5" t="e">
        <f t="shared" si="24"/>
        <v>#NUM!</v>
      </c>
      <c r="H388" s="1" t="e">
        <f>IF(A388="","",IF(C388&lt;'Dados gerais'!$B$15/1000000,0,('Dados gerais'!$B$21+'Dados gerais'!$B$19)*86400*'Série de vazões medidas'!B390/1000000))</f>
        <v>#NUM!</v>
      </c>
      <c r="I388" s="5" t="e">
        <f t="shared" si="25"/>
        <v>#NUM!</v>
      </c>
      <c r="J388" s="5" t="e">
        <f>IF(A388="","",MAX(0,I388-'Dados gerais'!$B$14/1000000))</f>
        <v>#NUM!</v>
      </c>
      <c r="K388" s="5" t="e">
        <f t="shared" ref="K388:K451" si="27">IF(A388="","",I388-J388)</f>
        <v>#NUM!</v>
      </c>
    </row>
    <row r="389" spans="1:11" x14ac:dyDescent="0.25">
      <c r="A389" s="2" t="e">
        <f>'Série de vazões medidas'!A391</f>
        <v>#NUM!</v>
      </c>
      <c r="B389" s="1" t="e">
        <f>IF(A389="","",'Série de vazões medidas'!C391*'Dados gerais'!$B$11/'Dados gerais'!$B$10)</f>
        <v>#NUM!</v>
      </c>
      <c r="C389" s="4" t="e">
        <f t="shared" si="26"/>
        <v>#NUM!</v>
      </c>
      <c r="D389" s="4" t="e">
        <f>IF(A389="","",B389*86400*'Série de vazões medidas'!B391/1000000)</f>
        <v>#NUM!</v>
      </c>
      <c r="E389" t="e">
        <f>IF(A389="","",VLOOKUP(C389*1000000,'Dados gerais'!$C$28:$D$2916,2))</f>
        <v>#NUM!</v>
      </c>
      <c r="F389" s="5" t="e">
        <f>IF(A389="","",VLOOKUP(MONTH($A389),'Dados gerais'!$I$5:$J$16,2))</f>
        <v>#NUM!</v>
      </c>
      <c r="G389" s="5" t="e">
        <f t="shared" si="24"/>
        <v>#NUM!</v>
      </c>
      <c r="H389" s="1" t="e">
        <f>IF(A389="","",IF(C389&lt;'Dados gerais'!$B$15/1000000,0,('Dados gerais'!$B$21+'Dados gerais'!$B$19)*86400*'Série de vazões medidas'!B391/1000000))</f>
        <v>#NUM!</v>
      </c>
      <c r="I389" s="5" t="e">
        <f t="shared" si="25"/>
        <v>#NUM!</v>
      </c>
      <c r="J389" s="5" t="e">
        <f>IF(A389="","",MAX(0,I389-'Dados gerais'!$B$14/1000000))</f>
        <v>#NUM!</v>
      </c>
      <c r="K389" s="5" t="e">
        <f t="shared" si="27"/>
        <v>#NUM!</v>
      </c>
    </row>
    <row r="390" spans="1:11" x14ac:dyDescent="0.25">
      <c r="A390" s="2" t="e">
        <f>'Série de vazões medidas'!A392</f>
        <v>#NUM!</v>
      </c>
      <c r="B390" s="1" t="e">
        <f>IF(A390="","",'Série de vazões medidas'!C392*'Dados gerais'!$B$11/'Dados gerais'!$B$10)</f>
        <v>#NUM!</v>
      </c>
      <c r="C390" s="4" t="e">
        <f t="shared" si="26"/>
        <v>#NUM!</v>
      </c>
      <c r="D390" s="4" t="e">
        <f>IF(A390="","",B390*86400*'Série de vazões medidas'!B392/1000000)</f>
        <v>#NUM!</v>
      </c>
      <c r="E390" t="e">
        <f>IF(A390="","",VLOOKUP(C390*1000000,'Dados gerais'!$C$28:$D$2916,2))</f>
        <v>#NUM!</v>
      </c>
      <c r="F390" s="5" t="e">
        <f>IF(A390="","",VLOOKUP(MONTH($A390),'Dados gerais'!$I$5:$J$16,2))</f>
        <v>#NUM!</v>
      </c>
      <c r="G390" s="5" t="e">
        <f t="shared" si="24"/>
        <v>#NUM!</v>
      </c>
      <c r="H390" s="1" t="e">
        <f>IF(A390="","",IF(C390&lt;'Dados gerais'!$B$15/1000000,0,('Dados gerais'!$B$21+'Dados gerais'!$B$19)*86400*'Série de vazões medidas'!B392/1000000))</f>
        <v>#NUM!</v>
      </c>
      <c r="I390" s="5" t="e">
        <f t="shared" si="25"/>
        <v>#NUM!</v>
      </c>
      <c r="J390" s="5" t="e">
        <f>IF(A390="","",MAX(0,I390-'Dados gerais'!$B$14/1000000))</f>
        <v>#NUM!</v>
      </c>
      <c r="K390" s="5" t="e">
        <f t="shared" si="27"/>
        <v>#NUM!</v>
      </c>
    </row>
    <row r="391" spans="1:11" x14ac:dyDescent="0.25">
      <c r="A391" s="2" t="e">
        <f>'Série de vazões medidas'!A393</f>
        <v>#NUM!</v>
      </c>
      <c r="B391" s="1" t="e">
        <f>IF(A391="","",'Série de vazões medidas'!C393*'Dados gerais'!$B$11/'Dados gerais'!$B$10)</f>
        <v>#NUM!</v>
      </c>
      <c r="C391" s="4" t="e">
        <f t="shared" si="26"/>
        <v>#NUM!</v>
      </c>
      <c r="D391" s="4" t="e">
        <f>IF(A391="","",B391*86400*'Série de vazões medidas'!B393/1000000)</f>
        <v>#NUM!</v>
      </c>
      <c r="E391" t="e">
        <f>IF(A391="","",VLOOKUP(C391*1000000,'Dados gerais'!$C$28:$D$2916,2))</f>
        <v>#NUM!</v>
      </c>
      <c r="F391" s="5" t="e">
        <f>IF(A391="","",VLOOKUP(MONTH($A391),'Dados gerais'!$I$5:$J$16,2))</f>
        <v>#NUM!</v>
      </c>
      <c r="G391" s="5" t="e">
        <f t="shared" si="24"/>
        <v>#NUM!</v>
      </c>
      <c r="H391" s="1" t="e">
        <f>IF(A391="","",IF(C391&lt;'Dados gerais'!$B$15/1000000,0,('Dados gerais'!$B$21+'Dados gerais'!$B$19)*86400*'Série de vazões medidas'!B393/1000000))</f>
        <v>#NUM!</v>
      </c>
      <c r="I391" s="5" t="e">
        <f t="shared" si="25"/>
        <v>#NUM!</v>
      </c>
      <c r="J391" s="5" t="e">
        <f>IF(A391="","",MAX(0,I391-'Dados gerais'!$B$14/1000000))</f>
        <v>#NUM!</v>
      </c>
      <c r="K391" s="5" t="e">
        <f t="shared" si="27"/>
        <v>#NUM!</v>
      </c>
    </row>
    <row r="392" spans="1:11" x14ac:dyDescent="0.25">
      <c r="A392" s="2" t="e">
        <f>'Série de vazões medidas'!A394</f>
        <v>#NUM!</v>
      </c>
      <c r="B392" s="1" t="e">
        <f>IF(A392="","",'Série de vazões medidas'!C394*'Dados gerais'!$B$11/'Dados gerais'!$B$10)</f>
        <v>#NUM!</v>
      </c>
      <c r="C392" s="4" t="e">
        <f t="shared" si="26"/>
        <v>#NUM!</v>
      </c>
      <c r="D392" s="4" t="e">
        <f>IF(A392="","",B392*86400*'Série de vazões medidas'!B394/1000000)</f>
        <v>#NUM!</v>
      </c>
      <c r="E392" t="e">
        <f>IF(A392="","",VLOOKUP(C392*1000000,'Dados gerais'!$C$28:$D$2916,2))</f>
        <v>#NUM!</v>
      </c>
      <c r="F392" s="5" t="e">
        <f>IF(A392="","",VLOOKUP(MONTH($A392),'Dados gerais'!$I$5:$J$16,2))</f>
        <v>#NUM!</v>
      </c>
      <c r="G392" s="5" t="e">
        <f t="shared" si="24"/>
        <v>#NUM!</v>
      </c>
      <c r="H392" s="1" t="e">
        <f>IF(A392="","",IF(C392&lt;'Dados gerais'!$B$15/1000000,0,('Dados gerais'!$B$21+'Dados gerais'!$B$19)*86400*'Série de vazões medidas'!B394/1000000))</f>
        <v>#NUM!</v>
      </c>
      <c r="I392" s="5" t="e">
        <f t="shared" si="25"/>
        <v>#NUM!</v>
      </c>
      <c r="J392" s="5" t="e">
        <f>IF(A392="","",MAX(0,I392-'Dados gerais'!$B$14/1000000))</f>
        <v>#NUM!</v>
      </c>
      <c r="K392" s="5" t="e">
        <f t="shared" si="27"/>
        <v>#NUM!</v>
      </c>
    </row>
    <row r="393" spans="1:11" x14ac:dyDescent="0.25">
      <c r="A393" s="2" t="e">
        <f>'Série de vazões medidas'!A395</f>
        <v>#NUM!</v>
      </c>
      <c r="B393" s="1" t="e">
        <f>IF(A393="","",'Série de vazões medidas'!C395*'Dados gerais'!$B$11/'Dados gerais'!$B$10)</f>
        <v>#NUM!</v>
      </c>
      <c r="C393" s="4" t="e">
        <f t="shared" si="26"/>
        <v>#NUM!</v>
      </c>
      <c r="D393" s="4" t="e">
        <f>IF(A393="","",B393*86400*'Série de vazões medidas'!B395/1000000)</f>
        <v>#NUM!</v>
      </c>
      <c r="E393" t="e">
        <f>IF(A393="","",VLOOKUP(C393*1000000,'Dados gerais'!$C$28:$D$2916,2))</f>
        <v>#NUM!</v>
      </c>
      <c r="F393" s="5" t="e">
        <f>IF(A393="","",VLOOKUP(MONTH($A393),'Dados gerais'!$I$5:$J$16,2))</f>
        <v>#NUM!</v>
      </c>
      <c r="G393" s="5" t="e">
        <f t="shared" si="24"/>
        <v>#NUM!</v>
      </c>
      <c r="H393" s="1" t="e">
        <f>IF(A393="","",IF(C393&lt;'Dados gerais'!$B$15/1000000,0,('Dados gerais'!$B$21+'Dados gerais'!$B$19)*86400*'Série de vazões medidas'!B395/1000000))</f>
        <v>#NUM!</v>
      </c>
      <c r="I393" s="5" t="e">
        <f t="shared" si="25"/>
        <v>#NUM!</v>
      </c>
      <c r="J393" s="5" t="e">
        <f>IF(A393="","",MAX(0,I393-'Dados gerais'!$B$14/1000000))</f>
        <v>#NUM!</v>
      </c>
      <c r="K393" s="5" t="e">
        <f t="shared" si="27"/>
        <v>#NUM!</v>
      </c>
    </row>
    <row r="394" spans="1:11" x14ac:dyDescent="0.25">
      <c r="A394" s="2" t="e">
        <f>'Série de vazões medidas'!A396</f>
        <v>#NUM!</v>
      </c>
      <c r="B394" s="1" t="e">
        <f>IF(A394="","",'Série de vazões medidas'!C396*'Dados gerais'!$B$11/'Dados gerais'!$B$10)</f>
        <v>#NUM!</v>
      </c>
      <c r="C394" s="4" t="e">
        <f t="shared" si="26"/>
        <v>#NUM!</v>
      </c>
      <c r="D394" s="4" t="e">
        <f>IF(A394="","",B394*86400*'Série de vazões medidas'!B396/1000000)</f>
        <v>#NUM!</v>
      </c>
      <c r="E394" t="e">
        <f>IF(A394="","",VLOOKUP(C394*1000000,'Dados gerais'!$C$28:$D$2916,2))</f>
        <v>#NUM!</v>
      </c>
      <c r="F394" s="5" t="e">
        <f>IF(A394="","",VLOOKUP(MONTH($A394),'Dados gerais'!$I$5:$J$16,2))</f>
        <v>#NUM!</v>
      </c>
      <c r="G394" s="5" t="e">
        <f t="shared" si="24"/>
        <v>#NUM!</v>
      </c>
      <c r="H394" s="1" t="e">
        <f>IF(A394="","",IF(C394&lt;'Dados gerais'!$B$15/1000000,0,('Dados gerais'!$B$21+'Dados gerais'!$B$19)*86400*'Série de vazões medidas'!B396/1000000))</f>
        <v>#NUM!</v>
      </c>
      <c r="I394" s="5" t="e">
        <f t="shared" si="25"/>
        <v>#NUM!</v>
      </c>
      <c r="J394" s="5" t="e">
        <f>IF(A394="","",MAX(0,I394-'Dados gerais'!$B$14/1000000))</f>
        <v>#NUM!</v>
      </c>
      <c r="K394" s="5" t="e">
        <f t="shared" si="27"/>
        <v>#NUM!</v>
      </c>
    </row>
    <row r="395" spans="1:11" x14ac:dyDescent="0.25">
      <c r="A395" s="2" t="e">
        <f>'Série de vazões medidas'!A397</f>
        <v>#NUM!</v>
      </c>
      <c r="B395" s="1" t="e">
        <f>IF(A395="","",'Série de vazões medidas'!C397*'Dados gerais'!$B$11/'Dados gerais'!$B$10)</f>
        <v>#NUM!</v>
      </c>
      <c r="C395" s="4" t="e">
        <f t="shared" si="26"/>
        <v>#NUM!</v>
      </c>
      <c r="D395" s="4" t="e">
        <f>IF(A395="","",B395*86400*'Série de vazões medidas'!B397/1000000)</f>
        <v>#NUM!</v>
      </c>
      <c r="E395" t="e">
        <f>IF(A395="","",VLOOKUP(C395*1000000,'Dados gerais'!$C$28:$D$2916,2))</f>
        <v>#NUM!</v>
      </c>
      <c r="F395" s="5" t="e">
        <f>IF(A395="","",VLOOKUP(MONTH($A395),'Dados gerais'!$I$5:$J$16,2))</f>
        <v>#NUM!</v>
      </c>
      <c r="G395" s="5" t="e">
        <f t="shared" si="24"/>
        <v>#NUM!</v>
      </c>
      <c r="H395" s="1" t="e">
        <f>IF(A395="","",IF(C395&lt;'Dados gerais'!$B$15/1000000,0,('Dados gerais'!$B$21+'Dados gerais'!$B$19)*86400*'Série de vazões medidas'!B397/1000000))</f>
        <v>#NUM!</v>
      </c>
      <c r="I395" s="5" t="e">
        <f t="shared" si="25"/>
        <v>#NUM!</v>
      </c>
      <c r="J395" s="5" t="e">
        <f>IF(A395="","",MAX(0,I395-'Dados gerais'!$B$14/1000000))</f>
        <v>#NUM!</v>
      </c>
      <c r="K395" s="5" t="e">
        <f t="shared" si="27"/>
        <v>#NUM!</v>
      </c>
    </row>
    <row r="396" spans="1:11" x14ac:dyDescent="0.25">
      <c r="A396" s="2" t="e">
        <f>'Série de vazões medidas'!A398</f>
        <v>#NUM!</v>
      </c>
      <c r="B396" s="1" t="e">
        <f>IF(A396="","",'Série de vazões medidas'!C398*'Dados gerais'!$B$11/'Dados gerais'!$B$10)</f>
        <v>#NUM!</v>
      </c>
      <c r="C396" s="4" t="e">
        <f t="shared" si="26"/>
        <v>#NUM!</v>
      </c>
      <c r="D396" s="4" t="e">
        <f>IF(A396="","",B396*86400*'Série de vazões medidas'!B398/1000000)</f>
        <v>#NUM!</v>
      </c>
      <c r="E396" t="e">
        <f>IF(A396="","",VLOOKUP(C396*1000000,'Dados gerais'!$C$28:$D$2916,2))</f>
        <v>#NUM!</v>
      </c>
      <c r="F396" s="5" t="e">
        <f>IF(A396="","",VLOOKUP(MONTH($A396),'Dados gerais'!$I$5:$J$16,2))</f>
        <v>#NUM!</v>
      </c>
      <c r="G396" s="5" t="e">
        <f t="shared" si="24"/>
        <v>#NUM!</v>
      </c>
      <c r="H396" s="1" t="e">
        <f>IF(A396="","",IF(C396&lt;'Dados gerais'!$B$15/1000000,0,('Dados gerais'!$B$21+'Dados gerais'!$B$19)*86400*'Série de vazões medidas'!B398/1000000))</f>
        <v>#NUM!</v>
      </c>
      <c r="I396" s="5" t="e">
        <f t="shared" si="25"/>
        <v>#NUM!</v>
      </c>
      <c r="J396" s="5" t="e">
        <f>IF(A396="","",MAX(0,I396-'Dados gerais'!$B$14/1000000))</f>
        <v>#NUM!</v>
      </c>
      <c r="K396" s="5" t="e">
        <f t="shared" si="27"/>
        <v>#NUM!</v>
      </c>
    </row>
    <row r="397" spans="1:11" x14ac:dyDescent="0.25">
      <c r="A397" s="2" t="e">
        <f>'Série de vazões medidas'!A399</f>
        <v>#NUM!</v>
      </c>
      <c r="B397" s="1" t="e">
        <f>IF(A397="","",'Série de vazões medidas'!C399*'Dados gerais'!$B$11/'Dados gerais'!$B$10)</f>
        <v>#NUM!</v>
      </c>
      <c r="C397" s="4" t="e">
        <f t="shared" si="26"/>
        <v>#NUM!</v>
      </c>
      <c r="D397" s="4" t="e">
        <f>IF(A397="","",B397*86400*'Série de vazões medidas'!B399/1000000)</f>
        <v>#NUM!</v>
      </c>
      <c r="E397" t="e">
        <f>IF(A397="","",VLOOKUP(C397*1000000,'Dados gerais'!$C$28:$D$2916,2))</f>
        <v>#NUM!</v>
      </c>
      <c r="F397" s="5" t="e">
        <f>IF(A397="","",VLOOKUP(MONTH($A397),'Dados gerais'!$I$5:$J$16,2))</f>
        <v>#NUM!</v>
      </c>
      <c r="G397" s="5" t="e">
        <f t="shared" si="24"/>
        <v>#NUM!</v>
      </c>
      <c r="H397" s="1" t="e">
        <f>IF(A397="","",IF(C397&lt;'Dados gerais'!$B$15/1000000,0,('Dados gerais'!$B$21+'Dados gerais'!$B$19)*86400*'Série de vazões medidas'!B399/1000000))</f>
        <v>#NUM!</v>
      </c>
      <c r="I397" s="5" t="e">
        <f t="shared" si="25"/>
        <v>#NUM!</v>
      </c>
      <c r="J397" s="5" t="e">
        <f>IF(A397="","",MAX(0,I397-'Dados gerais'!$B$14/1000000))</f>
        <v>#NUM!</v>
      </c>
      <c r="K397" s="5" t="e">
        <f t="shared" si="27"/>
        <v>#NUM!</v>
      </c>
    </row>
    <row r="398" spans="1:11" x14ac:dyDescent="0.25">
      <c r="A398" s="2" t="e">
        <f>'Série de vazões medidas'!A400</f>
        <v>#NUM!</v>
      </c>
      <c r="B398" s="1" t="e">
        <f>IF(A398="","",'Série de vazões medidas'!C400*'Dados gerais'!$B$11/'Dados gerais'!$B$10)</f>
        <v>#NUM!</v>
      </c>
      <c r="C398" s="4" t="e">
        <f t="shared" si="26"/>
        <v>#NUM!</v>
      </c>
      <c r="D398" s="4" t="e">
        <f>IF(A398="","",B398*86400*'Série de vazões medidas'!B400/1000000)</f>
        <v>#NUM!</v>
      </c>
      <c r="E398" t="e">
        <f>IF(A398="","",VLOOKUP(C398*1000000,'Dados gerais'!$C$28:$D$2916,2))</f>
        <v>#NUM!</v>
      </c>
      <c r="F398" s="5" t="e">
        <f>IF(A398="","",VLOOKUP(MONTH($A398),'Dados gerais'!$I$5:$J$16,2))</f>
        <v>#NUM!</v>
      </c>
      <c r="G398" s="5" t="e">
        <f t="shared" si="24"/>
        <v>#NUM!</v>
      </c>
      <c r="H398" s="1" t="e">
        <f>IF(A398="","",IF(C398&lt;'Dados gerais'!$B$15/1000000,0,('Dados gerais'!$B$21+'Dados gerais'!$B$19)*86400*'Série de vazões medidas'!B400/1000000))</f>
        <v>#NUM!</v>
      </c>
      <c r="I398" s="5" t="e">
        <f t="shared" si="25"/>
        <v>#NUM!</v>
      </c>
      <c r="J398" s="5" t="e">
        <f>IF(A398="","",MAX(0,I398-'Dados gerais'!$B$14/1000000))</f>
        <v>#NUM!</v>
      </c>
      <c r="K398" s="5" t="e">
        <f t="shared" si="27"/>
        <v>#NUM!</v>
      </c>
    </row>
    <row r="399" spans="1:11" x14ac:dyDescent="0.25">
      <c r="A399" s="2" t="e">
        <f>'Série de vazões medidas'!A401</f>
        <v>#NUM!</v>
      </c>
      <c r="B399" s="1" t="e">
        <f>IF(A399="","",'Série de vazões medidas'!C401*'Dados gerais'!$B$11/'Dados gerais'!$B$10)</f>
        <v>#NUM!</v>
      </c>
      <c r="C399" s="4" t="e">
        <f t="shared" si="26"/>
        <v>#NUM!</v>
      </c>
      <c r="D399" s="4" t="e">
        <f>IF(A399="","",B399*86400*'Série de vazões medidas'!B401/1000000)</f>
        <v>#NUM!</v>
      </c>
      <c r="E399" t="e">
        <f>IF(A399="","",VLOOKUP(C399*1000000,'Dados gerais'!$C$28:$D$2916,2))</f>
        <v>#NUM!</v>
      </c>
      <c r="F399" s="5" t="e">
        <f>IF(A399="","",VLOOKUP(MONTH($A399),'Dados gerais'!$I$5:$J$16,2))</f>
        <v>#NUM!</v>
      </c>
      <c r="G399" s="5" t="e">
        <f t="shared" si="24"/>
        <v>#NUM!</v>
      </c>
      <c r="H399" s="1" t="e">
        <f>IF(A399="","",IF(C399&lt;'Dados gerais'!$B$15/1000000,0,('Dados gerais'!$B$21+'Dados gerais'!$B$19)*86400*'Série de vazões medidas'!B401/1000000))</f>
        <v>#NUM!</v>
      </c>
      <c r="I399" s="5" t="e">
        <f t="shared" si="25"/>
        <v>#NUM!</v>
      </c>
      <c r="J399" s="5" t="e">
        <f>IF(A399="","",MAX(0,I399-'Dados gerais'!$B$14/1000000))</f>
        <v>#NUM!</v>
      </c>
      <c r="K399" s="5" t="e">
        <f t="shared" si="27"/>
        <v>#NUM!</v>
      </c>
    </row>
    <row r="400" spans="1:11" x14ac:dyDescent="0.25">
      <c r="A400" s="2" t="e">
        <f>'Série de vazões medidas'!A402</f>
        <v>#NUM!</v>
      </c>
      <c r="B400" s="1" t="e">
        <f>IF(A400="","",'Série de vazões medidas'!C402*'Dados gerais'!$B$11/'Dados gerais'!$B$10)</f>
        <v>#NUM!</v>
      </c>
      <c r="C400" s="4" t="e">
        <f t="shared" si="26"/>
        <v>#NUM!</v>
      </c>
      <c r="D400" s="4" t="e">
        <f>IF(A400="","",B400*86400*'Série de vazões medidas'!B402/1000000)</f>
        <v>#NUM!</v>
      </c>
      <c r="E400" t="e">
        <f>IF(A400="","",VLOOKUP(C400*1000000,'Dados gerais'!$C$28:$D$2916,2))</f>
        <v>#NUM!</v>
      </c>
      <c r="F400" s="5" t="e">
        <f>IF(A400="","",VLOOKUP(MONTH($A400),'Dados gerais'!$I$5:$J$16,2))</f>
        <v>#NUM!</v>
      </c>
      <c r="G400" s="5" t="e">
        <f t="shared" si="24"/>
        <v>#NUM!</v>
      </c>
      <c r="H400" s="1" t="e">
        <f>IF(A400="","",IF(C400&lt;'Dados gerais'!$B$15/1000000,0,('Dados gerais'!$B$21+'Dados gerais'!$B$19)*86400*'Série de vazões medidas'!B402/1000000))</f>
        <v>#NUM!</v>
      </c>
      <c r="I400" s="5" t="e">
        <f t="shared" si="25"/>
        <v>#NUM!</v>
      </c>
      <c r="J400" s="5" t="e">
        <f>IF(A400="","",MAX(0,I400-'Dados gerais'!$B$14/1000000))</f>
        <v>#NUM!</v>
      </c>
      <c r="K400" s="5" t="e">
        <f t="shared" si="27"/>
        <v>#NUM!</v>
      </c>
    </row>
    <row r="401" spans="1:11" x14ac:dyDescent="0.25">
      <c r="A401" s="2" t="e">
        <f>'Série de vazões medidas'!A403</f>
        <v>#NUM!</v>
      </c>
      <c r="B401" s="1" t="e">
        <f>IF(A401="","",'Série de vazões medidas'!C403*'Dados gerais'!$B$11/'Dados gerais'!$B$10)</f>
        <v>#NUM!</v>
      </c>
      <c r="C401" s="4" t="e">
        <f t="shared" si="26"/>
        <v>#NUM!</v>
      </c>
      <c r="D401" s="4" t="e">
        <f>IF(A401="","",B401*86400*'Série de vazões medidas'!B403/1000000)</f>
        <v>#NUM!</v>
      </c>
      <c r="E401" t="e">
        <f>IF(A401="","",VLOOKUP(C401*1000000,'Dados gerais'!$C$28:$D$2916,2))</f>
        <v>#NUM!</v>
      </c>
      <c r="F401" s="5" t="e">
        <f>IF(A401="","",VLOOKUP(MONTH($A401),'Dados gerais'!$I$5:$J$16,2))</f>
        <v>#NUM!</v>
      </c>
      <c r="G401" s="5" t="e">
        <f t="shared" si="24"/>
        <v>#NUM!</v>
      </c>
      <c r="H401" s="1" t="e">
        <f>IF(A401="","",IF(C401&lt;'Dados gerais'!$B$15/1000000,0,('Dados gerais'!$B$21+'Dados gerais'!$B$19)*86400*'Série de vazões medidas'!B403/1000000))</f>
        <v>#NUM!</v>
      </c>
      <c r="I401" s="5" t="e">
        <f t="shared" si="25"/>
        <v>#NUM!</v>
      </c>
      <c r="J401" s="5" t="e">
        <f>IF(A401="","",MAX(0,I401-'Dados gerais'!$B$14/1000000))</f>
        <v>#NUM!</v>
      </c>
      <c r="K401" s="5" t="e">
        <f t="shared" si="27"/>
        <v>#NUM!</v>
      </c>
    </row>
    <row r="402" spans="1:11" x14ac:dyDescent="0.25">
      <c r="A402" s="2" t="e">
        <f>'Série de vazões medidas'!A404</f>
        <v>#NUM!</v>
      </c>
      <c r="B402" s="1" t="e">
        <f>IF(A402="","",'Série de vazões medidas'!C404*'Dados gerais'!$B$11/'Dados gerais'!$B$10)</f>
        <v>#NUM!</v>
      </c>
      <c r="C402" s="4" t="e">
        <f t="shared" si="26"/>
        <v>#NUM!</v>
      </c>
      <c r="D402" s="4" t="e">
        <f>IF(A402="","",B402*86400*'Série de vazões medidas'!B404/1000000)</f>
        <v>#NUM!</v>
      </c>
      <c r="E402" t="e">
        <f>IF(A402="","",VLOOKUP(C402*1000000,'Dados gerais'!$C$28:$D$2916,2))</f>
        <v>#NUM!</v>
      </c>
      <c r="F402" s="5" t="e">
        <f>IF(A402="","",VLOOKUP(MONTH($A402),'Dados gerais'!$I$5:$J$16,2))</f>
        <v>#NUM!</v>
      </c>
      <c r="G402" s="5" t="e">
        <f t="shared" si="24"/>
        <v>#NUM!</v>
      </c>
      <c r="H402" s="1" t="e">
        <f>IF(A402="","",IF(C402&lt;'Dados gerais'!$B$15/1000000,0,('Dados gerais'!$B$21+'Dados gerais'!$B$19)*86400*'Série de vazões medidas'!B404/1000000))</f>
        <v>#NUM!</v>
      </c>
      <c r="I402" s="5" t="e">
        <f t="shared" si="25"/>
        <v>#NUM!</v>
      </c>
      <c r="J402" s="5" t="e">
        <f>IF(A402="","",MAX(0,I402-'Dados gerais'!$B$14/1000000))</f>
        <v>#NUM!</v>
      </c>
      <c r="K402" s="5" t="e">
        <f t="shared" si="27"/>
        <v>#NUM!</v>
      </c>
    </row>
    <row r="403" spans="1:11" x14ac:dyDescent="0.25">
      <c r="A403" s="2" t="e">
        <f>'Série de vazões medidas'!A405</f>
        <v>#NUM!</v>
      </c>
      <c r="B403" s="1" t="e">
        <f>IF(A403="","",'Série de vazões medidas'!C405*'Dados gerais'!$B$11/'Dados gerais'!$B$10)</f>
        <v>#NUM!</v>
      </c>
      <c r="C403" s="4" t="e">
        <f t="shared" si="26"/>
        <v>#NUM!</v>
      </c>
      <c r="D403" s="4" t="e">
        <f>IF(A403="","",B403*86400*'Série de vazões medidas'!B405/1000000)</f>
        <v>#NUM!</v>
      </c>
      <c r="E403" t="e">
        <f>IF(A403="","",VLOOKUP(C403*1000000,'Dados gerais'!$C$28:$D$2916,2))</f>
        <v>#NUM!</v>
      </c>
      <c r="F403" s="5" t="e">
        <f>IF(A403="","",VLOOKUP(MONTH($A403),'Dados gerais'!$I$5:$J$16,2))</f>
        <v>#NUM!</v>
      </c>
      <c r="G403" s="5" t="e">
        <f t="shared" si="24"/>
        <v>#NUM!</v>
      </c>
      <c r="H403" s="1" t="e">
        <f>IF(A403="","",IF(C403&lt;'Dados gerais'!$B$15/1000000,0,('Dados gerais'!$B$21+'Dados gerais'!$B$19)*86400*'Série de vazões medidas'!B405/1000000))</f>
        <v>#NUM!</v>
      </c>
      <c r="I403" s="5" t="e">
        <f t="shared" si="25"/>
        <v>#NUM!</v>
      </c>
      <c r="J403" s="5" t="e">
        <f>IF(A403="","",MAX(0,I403-'Dados gerais'!$B$14/1000000))</f>
        <v>#NUM!</v>
      </c>
      <c r="K403" s="5" t="e">
        <f t="shared" si="27"/>
        <v>#NUM!</v>
      </c>
    </row>
    <row r="404" spans="1:11" x14ac:dyDescent="0.25">
      <c r="A404" s="2" t="e">
        <f>'Série de vazões medidas'!A406</f>
        <v>#NUM!</v>
      </c>
      <c r="B404" s="1" t="e">
        <f>IF(A404="","",'Série de vazões medidas'!C406*'Dados gerais'!$B$11/'Dados gerais'!$B$10)</f>
        <v>#NUM!</v>
      </c>
      <c r="C404" s="4" t="e">
        <f t="shared" si="26"/>
        <v>#NUM!</v>
      </c>
      <c r="D404" s="4" t="e">
        <f>IF(A404="","",B404*86400*'Série de vazões medidas'!B406/1000000)</f>
        <v>#NUM!</v>
      </c>
      <c r="E404" t="e">
        <f>IF(A404="","",VLOOKUP(C404*1000000,'Dados gerais'!$C$28:$D$2916,2))</f>
        <v>#NUM!</v>
      </c>
      <c r="F404" s="5" t="e">
        <f>IF(A404="","",VLOOKUP(MONTH($A404),'Dados gerais'!$I$5:$J$16,2))</f>
        <v>#NUM!</v>
      </c>
      <c r="G404" s="5" t="e">
        <f t="shared" si="24"/>
        <v>#NUM!</v>
      </c>
      <c r="H404" s="1" t="e">
        <f>IF(A404="","",IF(C404&lt;'Dados gerais'!$B$15/1000000,0,('Dados gerais'!$B$21+'Dados gerais'!$B$19)*86400*'Série de vazões medidas'!B406/1000000))</f>
        <v>#NUM!</v>
      </c>
      <c r="I404" s="5" t="e">
        <f t="shared" si="25"/>
        <v>#NUM!</v>
      </c>
      <c r="J404" s="5" t="e">
        <f>IF(A404="","",MAX(0,I404-'Dados gerais'!$B$14/1000000))</f>
        <v>#NUM!</v>
      </c>
      <c r="K404" s="5" t="e">
        <f t="shared" si="27"/>
        <v>#NUM!</v>
      </c>
    </row>
    <row r="405" spans="1:11" x14ac:dyDescent="0.25">
      <c r="A405" s="2" t="e">
        <f>'Série de vazões medidas'!A407</f>
        <v>#NUM!</v>
      </c>
      <c r="B405" s="1" t="e">
        <f>IF(A405="","",'Série de vazões medidas'!C407*'Dados gerais'!$B$11/'Dados gerais'!$B$10)</f>
        <v>#NUM!</v>
      </c>
      <c r="C405" s="4" t="e">
        <f t="shared" si="26"/>
        <v>#NUM!</v>
      </c>
      <c r="D405" s="4" t="e">
        <f>IF(A405="","",B405*86400*'Série de vazões medidas'!B407/1000000)</f>
        <v>#NUM!</v>
      </c>
      <c r="E405" t="e">
        <f>IF(A405="","",VLOOKUP(C405*1000000,'Dados gerais'!$C$28:$D$2916,2))</f>
        <v>#NUM!</v>
      </c>
      <c r="F405" s="5" t="e">
        <f>IF(A405="","",VLOOKUP(MONTH($A405),'Dados gerais'!$I$5:$J$16,2))</f>
        <v>#NUM!</v>
      </c>
      <c r="G405" s="5" t="e">
        <f t="shared" si="24"/>
        <v>#NUM!</v>
      </c>
      <c r="H405" s="1" t="e">
        <f>IF(A405="","",IF(C405&lt;'Dados gerais'!$B$15/1000000,0,('Dados gerais'!$B$21+'Dados gerais'!$B$19)*86400*'Série de vazões medidas'!B407/1000000))</f>
        <v>#NUM!</v>
      </c>
      <c r="I405" s="5" t="e">
        <f t="shared" si="25"/>
        <v>#NUM!</v>
      </c>
      <c r="J405" s="5" t="e">
        <f>IF(A405="","",MAX(0,I405-'Dados gerais'!$B$14/1000000))</f>
        <v>#NUM!</v>
      </c>
      <c r="K405" s="5" t="e">
        <f t="shared" si="27"/>
        <v>#NUM!</v>
      </c>
    </row>
    <row r="406" spans="1:11" x14ac:dyDescent="0.25">
      <c r="A406" s="2" t="e">
        <f>'Série de vazões medidas'!A408</f>
        <v>#NUM!</v>
      </c>
      <c r="B406" s="1" t="e">
        <f>IF(A406="","",'Série de vazões medidas'!C408*'Dados gerais'!$B$11/'Dados gerais'!$B$10)</f>
        <v>#NUM!</v>
      </c>
      <c r="C406" s="4" t="e">
        <f t="shared" si="26"/>
        <v>#NUM!</v>
      </c>
      <c r="D406" s="4" t="e">
        <f>IF(A406="","",B406*86400*'Série de vazões medidas'!B408/1000000)</f>
        <v>#NUM!</v>
      </c>
      <c r="E406" t="e">
        <f>IF(A406="","",VLOOKUP(C406*1000000,'Dados gerais'!$C$28:$D$2916,2))</f>
        <v>#NUM!</v>
      </c>
      <c r="F406" s="5" t="e">
        <f>IF(A406="","",VLOOKUP(MONTH($A406),'Dados gerais'!$I$5:$J$16,2))</f>
        <v>#NUM!</v>
      </c>
      <c r="G406" s="5" t="e">
        <f t="shared" si="24"/>
        <v>#NUM!</v>
      </c>
      <c r="H406" s="1" t="e">
        <f>IF(A406="","",IF(C406&lt;'Dados gerais'!$B$15/1000000,0,('Dados gerais'!$B$21+'Dados gerais'!$B$19)*86400*'Série de vazões medidas'!B408/1000000))</f>
        <v>#NUM!</v>
      </c>
      <c r="I406" s="5" t="e">
        <f t="shared" si="25"/>
        <v>#NUM!</v>
      </c>
      <c r="J406" s="5" t="e">
        <f>IF(A406="","",MAX(0,I406-'Dados gerais'!$B$14/1000000))</f>
        <v>#NUM!</v>
      </c>
      <c r="K406" s="5" t="e">
        <f t="shared" si="27"/>
        <v>#NUM!</v>
      </c>
    </row>
    <row r="407" spans="1:11" x14ac:dyDescent="0.25">
      <c r="A407" s="2" t="e">
        <f>'Série de vazões medidas'!A409</f>
        <v>#NUM!</v>
      </c>
      <c r="B407" s="1" t="e">
        <f>IF(A407="","",'Série de vazões medidas'!C409*'Dados gerais'!$B$11/'Dados gerais'!$B$10)</f>
        <v>#NUM!</v>
      </c>
      <c r="C407" s="4" t="e">
        <f t="shared" si="26"/>
        <v>#NUM!</v>
      </c>
      <c r="D407" s="4" t="e">
        <f>IF(A407="","",B407*86400*'Série de vazões medidas'!B409/1000000)</f>
        <v>#NUM!</v>
      </c>
      <c r="E407" t="e">
        <f>IF(A407="","",VLOOKUP(C407*1000000,'Dados gerais'!$C$28:$D$2916,2))</f>
        <v>#NUM!</v>
      </c>
      <c r="F407" s="5" t="e">
        <f>IF(A407="","",VLOOKUP(MONTH($A407),'Dados gerais'!$I$5:$J$16,2))</f>
        <v>#NUM!</v>
      </c>
      <c r="G407" s="5" t="e">
        <f t="shared" si="24"/>
        <v>#NUM!</v>
      </c>
      <c r="H407" s="1" t="e">
        <f>IF(A407="","",IF(C407&lt;'Dados gerais'!$B$15/1000000,0,('Dados gerais'!$B$21+'Dados gerais'!$B$19)*86400*'Série de vazões medidas'!B409/1000000))</f>
        <v>#NUM!</v>
      </c>
      <c r="I407" s="5" t="e">
        <f t="shared" si="25"/>
        <v>#NUM!</v>
      </c>
      <c r="J407" s="5" t="e">
        <f>IF(A407="","",MAX(0,I407-'Dados gerais'!$B$14/1000000))</f>
        <v>#NUM!</v>
      </c>
      <c r="K407" s="5" t="e">
        <f t="shared" si="27"/>
        <v>#NUM!</v>
      </c>
    </row>
    <row r="408" spans="1:11" x14ac:dyDescent="0.25">
      <c r="A408" s="2" t="e">
        <f>'Série de vazões medidas'!A410</f>
        <v>#NUM!</v>
      </c>
      <c r="B408" s="1" t="e">
        <f>IF(A408="","",'Série de vazões medidas'!C410*'Dados gerais'!$B$11/'Dados gerais'!$B$10)</f>
        <v>#NUM!</v>
      </c>
      <c r="C408" s="4" t="e">
        <f t="shared" si="26"/>
        <v>#NUM!</v>
      </c>
      <c r="D408" s="4" t="e">
        <f>IF(A408="","",B408*86400*'Série de vazões medidas'!B410/1000000)</f>
        <v>#NUM!</v>
      </c>
      <c r="E408" t="e">
        <f>IF(A408="","",VLOOKUP(C408*1000000,'Dados gerais'!$C$28:$D$2916,2))</f>
        <v>#NUM!</v>
      </c>
      <c r="F408" s="5" t="e">
        <f>IF(A408="","",VLOOKUP(MONTH($A408),'Dados gerais'!$I$5:$J$16,2))</f>
        <v>#NUM!</v>
      </c>
      <c r="G408" s="5" t="e">
        <f t="shared" si="24"/>
        <v>#NUM!</v>
      </c>
      <c r="H408" s="1" t="e">
        <f>IF(A408="","",IF(C408&lt;'Dados gerais'!$B$15/1000000,0,('Dados gerais'!$B$21+'Dados gerais'!$B$19)*86400*'Série de vazões medidas'!B410/1000000))</f>
        <v>#NUM!</v>
      </c>
      <c r="I408" s="5" t="e">
        <f t="shared" si="25"/>
        <v>#NUM!</v>
      </c>
      <c r="J408" s="5" t="e">
        <f>IF(A408="","",MAX(0,I408-'Dados gerais'!$B$14/1000000))</f>
        <v>#NUM!</v>
      </c>
      <c r="K408" s="5" t="e">
        <f t="shared" si="27"/>
        <v>#NUM!</v>
      </c>
    </row>
    <row r="409" spans="1:11" x14ac:dyDescent="0.25">
      <c r="A409" s="2" t="e">
        <f>'Série de vazões medidas'!A411</f>
        <v>#NUM!</v>
      </c>
      <c r="B409" s="1" t="e">
        <f>IF(A409="","",'Série de vazões medidas'!C411*'Dados gerais'!$B$11/'Dados gerais'!$B$10)</f>
        <v>#NUM!</v>
      </c>
      <c r="C409" s="4" t="e">
        <f t="shared" si="26"/>
        <v>#NUM!</v>
      </c>
      <c r="D409" s="4" t="e">
        <f>IF(A409="","",B409*86400*'Série de vazões medidas'!B411/1000000)</f>
        <v>#NUM!</v>
      </c>
      <c r="E409" t="e">
        <f>IF(A409="","",VLOOKUP(C409*1000000,'Dados gerais'!$C$28:$D$2916,2))</f>
        <v>#NUM!</v>
      </c>
      <c r="F409" s="5" t="e">
        <f>IF(A409="","",VLOOKUP(MONTH($A409),'Dados gerais'!$I$5:$J$16,2))</f>
        <v>#NUM!</v>
      </c>
      <c r="G409" s="5" t="e">
        <f t="shared" si="24"/>
        <v>#NUM!</v>
      </c>
      <c r="H409" s="1" t="e">
        <f>IF(A409="","",IF(C409&lt;'Dados gerais'!$B$15/1000000,0,('Dados gerais'!$B$21+'Dados gerais'!$B$19)*86400*'Série de vazões medidas'!B411/1000000))</f>
        <v>#NUM!</v>
      </c>
      <c r="I409" s="5" t="e">
        <f t="shared" si="25"/>
        <v>#NUM!</v>
      </c>
      <c r="J409" s="5" t="e">
        <f>IF(A409="","",MAX(0,I409-'Dados gerais'!$B$14/1000000))</f>
        <v>#NUM!</v>
      </c>
      <c r="K409" s="5" t="e">
        <f t="shared" si="27"/>
        <v>#NUM!</v>
      </c>
    </row>
    <row r="410" spans="1:11" x14ac:dyDescent="0.25">
      <c r="A410" s="2" t="e">
        <f>'Série de vazões medidas'!A412</f>
        <v>#NUM!</v>
      </c>
      <c r="B410" s="1" t="e">
        <f>IF(A410="","",'Série de vazões medidas'!C412*'Dados gerais'!$B$11/'Dados gerais'!$B$10)</f>
        <v>#NUM!</v>
      </c>
      <c r="C410" s="4" t="e">
        <f t="shared" si="26"/>
        <v>#NUM!</v>
      </c>
      <c r="D410" s="4" t="e">
        <f>IF(A410="","",B410*86400*'Série de vazões medidas'!B412/1000000)</f>
        <v>#NUM!</v>
      </c>
      <c r="E410" t="e">
        <f>IF(A410="","",VLOOKUP(C410*1000000,'Dados gerais'!$C$28:$D$2916,2))</f>
        <v>#NUM!</v>
      </c>
      <c r="F410" s="5" t="e">
        <f>IF(A410="","",VLOOKUP(MONTH($A410),'Dados gerais'!$I$5:$J$16,2))</f>
        <v>#NUM!</v>
      </c>
      <c r="G410" s="5" t="e">
        <f t="shared" si="24"/>
        <v>#NUM!</v>
      </c>
      <c r="H410" s="1" t="e">
        <f>IF(A410="","",IF(C410&lt;'Dados gerais'!$B$15/1000000,0,('Dados gerais'!$B$21+'Dados gerais'!$B$19)*86400*'Série de vazões medidas'!B412/1000000))</f>
        <v>#NUM!</v>
      </c>
      <c r="I410" s="5" t="e">
        <f t="shared" si="25"/>
        <v>#NUM!</v>
      </c>
      <c r="J410" s="5" t="e">
        <f>IF(A410="","",MAX(0,I410-'Dados gerais'!$B$14/1000000))</f>
        <v>#NUM!</v>
      </c>
      <c r="K410" s="5" t="e">
        <f t="shared" si="27"/>
        <v>#NUM!</v>
      </c>
    </row>
    <row r="411" spans="1:11" x14ac:dyDescent="0.25">
      <c r="A411" s="2" t="e">
        <f>'Série de vazões medidas'!A413</f>
        <v>#NUM!</v>
      </c>
      <c r="B411" s="1" t="e">
        <f>IF(A411="","",'Série de vazões medidas'!C413*'Dados gerais'!$B$11/'Dados gerais'!$B$10)</f>
        <v>#NUM!</v>
      </c>
      <c r="C411" s="4" t="e">
        <f t="shared" si="26"/>
        <v>#NUM!</v>
      </c>
      <c r="D411" s="4" t="e">
        <f>IF(A411="","",B411*86400*'Série de vazões medidas'!B413/1000000)</f>
        <v>#NUM!</v>
      </c>
      <c r="E411" t="e">
        <f>IF(A411="","",VLOOKUP(C411*1000000,'Dados gerais'!$C$28:$D$2916,2))</f>
        <v>#NUM!</v>
      </c>
      <c r="F411" s="5" t="e">
        <f>IF(A411="","",VLOOKUP(MONTH($A411),'Dados gerais'!$I$5:$J$16,2))</f>
        <v>#NUM!</v>
      </c>
      <c r="G411" s="5" t="e">
        <f t="shared" si="24"/>
        <v>#NUM!</v>
      </c>
      <c r="H411" s="1" t="e">
        <f>IF(A411="","",IF(C411&lt;'Dados gerais'!$B$15/1000000,0,('Dados gerais'!$B$21+'Dados gerais'!$B$19)*86400*'Série de vazões medidas'!B413/1000000))</f>
        <v>#NUM!</v>
      </c>
      <c r="I411" s="5" t="e">
        <f t="shared" si="25"/>
        <v>#NUM!</v>
      </c>
      <c r="J411" s="5" t="e">
        <f>IF(A411="","",MAX(0,I411-'Dados gerais'!$B$14/1000000))</f>
        <v>#NUM!</v>
      </c>
      <c r="K411" s="5" t="e">
        <f t="shared" si="27"/>
        <v>#NUM!</v>
      </c>
    </row>
    <row r="412" spans="1:11" x14ac:dyDescent="0.25">
      <c r="A412" s="2" t="e">
        <f>'Série de vazões medidas'!A414</f>
        <v>#NUM!</v>
      </c>
      <c r="B412" s="1" t="e">
        <f>IF(A412="","",'Série de vazões medidas'!C414*'Dados gerais'!$B$11/'Dados gerais'!$B$10)</f>
        <v>#NUM!</v>
      </c>
      <c r="C412" s="4" t="e">
        <f t="shared" si="26"/>
        <v>#NUM!</v>
      </c>
      <c r="D412" s="4" t="e">
        <f>IF(A412="","",B412*86400*'Série de vazões medidas'!B414/1000000)</f>
        <v>#NUM!</v>
      </c>
      <c r="E412" t="e">
        <f>IF(A412="","",VLOOKUP(C412*1000000,'Dados gerais'!$C$28:$D$2916,2))</f>
        <v>#NUM!</v>
      </c>
      <c r="F412" s="5" t="e">
        <f>IF(A412="","",VLOOKUP(MONTH($A412),'Dados gerais'!$I$5:$J$16,2))</f>
        <v>#NUM!</v>
      </c>
      <c r="G412" s="5" t="e">
        <f t="shared" si="24"/>
        <v>#NUM!</v>
      </c>
      <c r="H412" s="1" t="e">
        <f>IF(A412="","",IF(C412&lt;'Dados gerais'!$B$15/1000000,0,('Dados gerais'!$B$21+'Dados gerais'!$B$19)*86400*'Série de vazões medidas'!B414/1000000))</f>
        <v>#NUM!</v>
      </c>
      <c r="I412" s="5" t="e">
        <f t="shared" si="25"/>
        <v>#NUM!</v>
      </c>
      <c r="J412" s="5" t="e">
        <f>IF(A412="","",MAX(0,I412-'Dados gerais'!$B$14/1000000))</f>
        <v>#NUM!</v>
      </c>
      <c r="K412" s="5" t="e">
        <f t="shared" si="27"/>
        <v>#NUM!</v>
      </c>
    </row>
    <row r="413" spans="1:11" x14ac:dyDescent="0.25">
      <c r="A413" s="2" t="e">
        <f>'Série de vazões medidas'!A415</f>
        <v>#NUM!</v>
      </c>
      <c r="B413" s="1" t="e">
        <f>IF(A413="","",'Série de vazões medidas'!C415*'Dados gerais'!$B$11/'Dados gerais'!$B$10)</f>
        <v>#NUM!</v>
      </c>
      <c r="C413" s="4" t="e">
        <f t="shared" si="26"/>
        <v>#NUM!</v>
      </c>
      <c r="D413" s="4" t="e">
        <f>IF(A413="","",B413*86400*'Série de vazões medidas'!B415/1000000)</f>
        <v>#NUM!</v>
      </c>
      <c r="E413" t="e">
        <f>IF(A413="","",VLOOKUP(C413*1000000,'Dados gerais'!$C$28:$D$2916,2))</f>
        <v>#NUM!</v>
      </c>
      <c r="F413" s="5" t="e">
        <f>IF(A413="","",VLOOKUP(MONTH($A413),'Dados gerais'!$I$5:$J$16,2))</f>
        <v>#NUM!</v>
      </c>
      <c r="G413" s="5" t="e">
        <f t="shared" si="24"/>
        <v>#NUM!</v>
      </c>
      <c r="H413" s="1" t="e">
        <f>IF(A413="","",IF(C413&lt;'Dados gerais'!$B$15/1000000,0,('Dados gerais'!$B$21+'Dados gerais'!$B$19)*86400*'Série de vazões medidas'!B415/1000000))</f>
        <v>#NUM!</v>
      </c>
      <c r="I413" s="5" t="e">
        <f t="shared" si="25"/>
        <v>#NUM!</v>
      </c>
      <c r="J413" s="5" t="e">
        <f>IF(A413="","",MAX(0,I413-'Dados gerais'!$B$14/1000000))</f>
        <v>#NUM!</v>
      </c>
      <c r="K413" s="5" t="e">
        <f t="shared" si="27"/>
        <v>#NUM!</v>
      </c>
    </row>
    <row r="414" spans="1:11" x14ac:dyDescent="0.25">
      <c r="A414" s="2" t="e">
        <f>'Série de vazões medidas'!A416</f>
        <v>#NUM!</v>
      </c>
      <c r="B414" s="1" t="e">
        <f>IF(A414="","",'Série de vazões medidas'!C416*'Dados gerais'!$B$11/'Dados gerais'!$B$10)</f>
        <v>#NUM!</v>
      </c>
      <c r="C414" s="4" t="e">
        <f t="shared" si="26"/>
        <v>#NUM!</v>
      </c>
      <c r="D414" s="4" t="e">
        <f>IF(A414="","",B414*86400*'Série de vazões medidas'!B416/1000000)</f>
        <v>#NUM!</v>
      </c>
      <c r="E414" t="e">
        <f>IF(A414="","",VLOOKUP(C414*1000000,'Dados gerais'!$C$28:$D$2916,2))</f>
        <v>#NUM!</v>
      </c>
      <c r="F414" s="5" t="e">
        <f>IF(A414="","",VLOOKUP(MONTH($A414),'Dados gerais'!$I$5:$J$16,2))</f>
        <v>#NUM!</v>
      </c>
      <c r="G414" s="5" t="e">
        <f t="shared" si="24"/>
        <v>#NUM!</v>
      </c>
      <c r="H414" s="1" t="e">
        <f>IF(A414="","",IF(C414&lt;'Dados gerais'!$B$15/1000000,0,('Dados gerais'!$B$21+'Dados gerais'!$B$19)*86400*'Série de vazões medidas'!B416/1000000))</f>
        <v>#NUM!</v>
      </c>
      <c r="I414" s="5" t="e">
        <f t="shared" si="25"/>
        <v>#NUM!</v>
      </c>
      <c r="J414" s="5" t="e">
        <f>IF(A414="","",MAX(0,I414-'Dados gerais'!$B$14/1000000))</f>
        <v>#NUM!</v>
      </c>
      <c r="K414" s="5" t="e">
        <f t="shared" si="27"/>
        <v>#NUM!</v>
      </c>
    </row>
    <row r="415" spans="1:11" x14ac:dyDescent="0.25">
      <c r="A415" s="2" t="e">
        <f>'Série de vazões medidas'!A417</f>
        <v>#NUM!</v>
      </c>
      <c r="B415" s="1" t="e">
        <f>IF(A415="","",'Série de vazões medidas'!C417*'Dados gerais'!$B$11/'Dados gerais'!$B$10)</f>
        <v>#NUM!</v>
      </c>
      <c r="C415" s="4" t="e">
        <f t="shared" si="26"/>
        <v>#NUM!</v>
      </c>
      <c r="D415" s="4" t="e">
        <f>IF(A415="","",B415*86400*'Série de vazões medidas'!B417/1000000)</f>
        <v>#NUM!</v>
      </c>
      <c r="E415" t="e">
        <f>IF(A415="","",VLOOKUP(C415*1000000,'Dados gerais'!$C$28:$D$2916,2))</f>
        <v>#NUM!</v>
      </c>
      <c r="F415" s="5" t="e">
        <f>IF(A415="","",VLOOKUP(MONTH($A415),'Dados gerais'!$I$5:$J$16,2))</f>
        <v>#NUM!</v>
      </c>
      <c r="G415" s="5" t="e">
        <f t="shared" si="24"/>
        <v>#NUM!</v>
      </c>
      <c r="H415" s="1" t="e">
        <f>IF(A415="","",IF(C415&lt;'Dados gerais'!$B$15/1000000,0,('Dados gerais'!$B$21+'Dados gerais'!$B$19)*86400*'Série de vazões medidas'!B417/1000000))</f>
        <v>#NUM!</v>
      </c>
      <c r="I415" s="5" t="e">
        <f t="shared" si="25"/>
        <v>#NUM!</v>
      </c>
      <c r="J415" s="5" t="e">
        <f>IF(A415="","",MAX(0,I415-'Dados gerais'!$B$14/1000000))</f>
        <v>#NUM!</v>
      </c>
      <c r="K415" s="5" t="e">
        <f t="shared" si="27"/>
        <v>#NUM!</v>
      </c>
    </row>
    <row r="416" spans="1:11" x14ac:dyDescent="0.25">
      <c r="A416" s="2" t="e">
        <f>'Série de vazões medidas'!A418</f>
        <v>#NUM!</v>
      </c>
      <c r="B416" s="1" t="e">
        <f>IF(A416="","",'Série de vazões medidas'!C418*'Dados gerais'!$B$11/'Dados gerais'!$B$10)</f>
        <v>#NUM!</v>
      </c>
      <c r="C416" s="4" t="e">
        <f t="shared" si="26"/>
        <v>#NUM!</v>
      </c>
      <c r="D416" s="4" t="e">
        <f>IF(A416="","",B416*86400*'Série de vazões medidas'!B418/1000000)</f>
        <v>#NUM!</v>
      </c>
      <c r="E416" t="e">
        <f>IF(A416="","",VLOOKUP(C416*1000000,'Dados gerais'!$C$28:$D$2916,2))</f>
        <v>#NUM!</v>
      </c>
      <c r="F416" s="5" t="e">
        <f>IF(A416="","",VLOOKUP(MONTH($A416),'Dados gerais'!$I$5:$J$16,2))</f>
        <v>#NUM!</v>
      </c>
      <c r="G416" s="5" t="e">
        <f t="shared" si="24"/>
        <v>#NUM!</v>
      </c>
      <c r="H416" s="1" t="e">
        <f>IF(A416="","",IF(C416&lt;'Dados gerais'!$B$15/1000000,0,('Dados gerais'!$B$21+'Dados gerais'!$B$19)*86400*'Série de vazões medidas'!B418/1000000))</f>
        <v>#NUM!</v>
      </c>
      <c r="I416" s="5" t="e">
        <f t="shared" si="25"/>
        <v>#NUM!</v>
      </c>
      <c r="J416" s="5" t="e">
        <f>IF(A416="","",MAX(0,I416-'Dados gerais'!$B$14/1000000))</f>
        <v>#NUM!</v>
      </c>
      <c r="K416" s="5" t="e">
        <f t="shared" si="27"/>
        <v>#NUM!</v>
      </c>
    </row>
    <row r="417" spans="1:11" x14ac:dyDescent="0.25">
      <c r="A417" s="2" t="e">
        <f>'Série de vazões medidas'!A419</f>
        <v>#NUM!</v>
      </c>
      <c r="B417" s="1" t="e">
        <f>IF(A417="","",'Série de vazões medidas'!C419*'Dados gerais'!$B$11/'Dados gerais'!$B$10)</f>
        <v>#NUM!</v>
      </c>
      <c r="C417" s="4" t="e">
        <f t="shared" si="26"/>
        <v>#NUM!</v>
      </c>
      <c r="D417" s="4" t="e">
        <f>IF(A417="","",B417*86400*'Série de vazões medidas'!B419/1000000)</f>
        <v>#NUM!</v>
      </c>
      <c r="E417" t="e">
        <f>IF(A417="","",VLOOKUP(C417*1000000,'Dados gerais'!$C$28:$D$2916,2))</f>
        <v>#NUM!</v>
      </c>
      <c r="F417" s="5" t="e">
        <f>IF(A417="","",VLOOKUP(MONTH($A417),'Dados gerais'!$I$5:$J$16,2))</f>
        <v>#NUM!</v>
      </c>
      <c r="G417" s="5" t="e">
        <f t="shared" si="24"/>
        <v>#NUM!</v>
      </c>
      <c r="H417" s="1" t="e">
        <f>IF(A417="","",IF(C417&lt;'Dados gerais'!$B$15/1000000,0,('Dados gerais'!$B$21+'Dados gerais'!$B$19)*86400*'Série de vazões medidas'!B419/1000000))</f>
        <v>#NUM!</v>
      </c>
      <c r="I417" s="5" t="e">
        <f t="shared" si="25"/>
        <v>#NUM!</v>
      </c>
      <c r="J417" s="5" t="e">
        <f>IF(A417="","",MAX(0,I417-'Dados gerais'!$B$14/1000000))</f>
        <v>#NUM!</v>
      </c>
      <c r="K417" s="5" t="e">
        <f t="shared" si="27"/>
        <v>#NUM!</v>
      </c>
    </row>
    <row r="418" spans="1:11" x14ac:dyDescent="0.25">
      <c r="A418" s="2" t="e">
        <f>'Série de vazões medidas'!A420</f>
        <v>#NUM!</v>
      </c>
      <c r="B418" s="1" t="e">
        <f>IF(A418="","",'Série de vazões medidas'!C420*'Dados gerais'!$B$11/'Dados gerais'!$B$10)</f>
        <v>#NUM!</v>
      </c>
      <c r="C418" s="4" t="e">
        <f t="shared" si="26"/>
        <v>#NUM!</v>
      </c>
      <c r="D418" s="4" t="e">
        <f>IF(A418="","",B418*86400*'Série de vazões medidas'!B420/1000000)</f>
        <v>#NUM!</v>
      </c>
      <c r="E418" t="e">
        <f>IF(A418="","",VLOOKUP(C418*1000000,'Dados gerais'!$C$28:$D$2916,2))</f>
        <v>#NUM!</v>
      </c>
      <c r="F418" s="5" t="e">
        <f>IF(A418="","",VLOOKUP(MONTH($A418),'Dados gerais'!$I$5:$J$16,2))</f>
        <v>#NUM!</v>
      </c>
      <c r="G418" s="5" t="e">
        <f t="shared" si="24"/>
        <v>#NUM!</v>
      </c>
      <c r="H418" s="1" t="e">
        <f>IF(A418="","",IF(C418&lt;'Dados gerais'!$B$15/1000000,0,('Dados gerais'!$B$21+'Dados gerais'!$B$19)*86400*'Série de vazões medidas'!B420/1000000))</f>
        <v>#NUM!</v>
      </c>
      <c r="I418" s="5" t="e">
        <f t="shared" si="25"/>
        <v>#NUM!</v>
      </c>
      <c r="J418" s="5" t="e">
        <f>IF(A418="","",MAX(0,I418-'Dados gerais'!$B$14/1000000))</f>
        <v>#NUM!</v>
      </c>
      <c r="K418" s="5" t="e">
        <f t="shared" si="27"/>
        <v>#NUM!</v>
      </c>
    </row>
    <row r="419" spans="1:11" x14ac:dyDescent="0.25">
      <c r="A419" s="2" t="e">
        <f>'Série de vazões medidas'!A421</f>
        <v>#NUM!</v>
      </c>
      <c r="B419" s="1" t="e">
        <f>IF(A419="","",'Série de vazões medidas'!C421*'Dados gerais'!$B$11/'Dados gerais'!$B$10)</f>
        <v>#NUM!</v>
      </c>
      <c r="C419" s="4" t="e">
        <f t="shared" si="26"/>
        <v>#NUM!</v>
      </c>
      <c r="D419" s="4" t="e">
        <f>IF(A419="","",B419*86400*'Série de vazões medidas'!B421/1000000)</f>
        <v>#NUM!</v>
      </c>
      <c r="E419" t="e">
        <f>IF(A419="","",VLOOKUP(C419*1000000,'Dados gerais'!$C$28:$D$2916,2))</f>
        <v>#NUM!</v>
      </c>
      <c r="F419" s="5" t="e">
        <f>IF(A419="","",VLOOKUP(MONTH($A419),'Dados gerais'!$I$5:$J$16,2))</f>
        <v>#NUM!</v>
      </c>
      <c r="G419" s="5" t="e">
        <f t="shared" si="24"/>
        <v>#NUM!</v>
      </c>
      <c r="H419" s="1" t="e">
        <f>IF(A419="","",IF(C419&lt;'Dados gerais'!$B$15/1000000,0,('Dados gerais'!$B$21+'Dados gerais'!$B$19)*86400*'Série de vazões medidas'!B421/1000000))</f>
        <v>#NUM!</v>
      </c>
      <c r="I419" s="5" t="e">
        <f t="shared" si="25"/>
        <v>#NUM!</v>
      </c>
      <c r="J419" s="5" t="e">
        <f>IF(A419="","",MAX(0,I419-'Dados gerais'!$B$14/1000000))</f>
        <v>#NUM!</v>
      </c>
      <c r="K419" s="5" t="e">
        <f t="shared" si="27"/>
        <v>#NUM!</v>
      </c>
    </row>
    <row r="420" spans="1:11" x14ac:dyDescent="0.25">
      <c r="A420" s="2" t="e">
        <f>'Série de vazões medidas'!A422</f>
        <v>#NUM!</v>
      </c>
      <c r="B420" s="1" t="e">
        <f>IF(A420="","",'Série de vazões medidas'!C422*'Dados gerais'!$B$11/'Dados gerais'!$B$10)</f>
        <v>#NUM!</v>
      </c>
      <c r="C420" s="4" t="e">
        <f t="shared" si="26"/>
        <v>#NUM!</v>
      </c>
      <c r="D420" s="4" t="e">
        <f>IF(A420="","",B420*86400*'Série de vazões medidas'!B422/1000000)</f>
        <v>#NUM!</v>
      </c>
      <c r="E420" t="e">
        <f>IF(A420="","",VLOOKUP(C420*1000000,'Dados gerais'!$C$28:$D$2916,2))</f>
        <v>#NUM!</v>
      </c>
      <c r="F420" s="5" t="e">
        <f>IF(A420="","",VLOOKUP(MONTH($A420),'Dados gerais'!$I$5:$J$16,2))</f>
        <v>#NUM!</v>
      </c>
      <c r="G420" s="5" t="e">
        <f t="shared" si="24"/>
        <v>#NUM!</v>
      </c>
      <c r="H420" s="1" t="e">
        <f>IF(A420="","",IF(C420&lt;'Dados gerais'!$B$15/1000000,0,('Dados gerais'!$B$21+'Dados gerais'!$B$19)*86400*'Série de vazões medidas'!B422/1000000))</f>
        <v>#NUM!</v>
      </c>
      <c r="I420" s="5" t="e">
        <f t="shared" si="25"/>
        <v>#NUM!</v>
      </c>
      <c r="J420" s="5" t="e">
        <f>IF(A420="","",MAX(0,I420-'Dados gerais'!$B$14/1000000))</f>
        <v>#NUM!</v>
      </c>
      <c r="K420" s="5" t="e">
        <f t="shared" si="27"/>
        <v>#NUM!</v>
      </c>
    </row>
    <row r="421" spans="1:11" x14ac:dyDescent="0.25">
      <c r="A421" s="2" t="e">
        <f>'Série de vazões medidas'!A423</f>
        <v>#NUM!</v>
      </c>
      <c r="B421" s="1" t="e">
        <f>IF(A421="","",'Série de vazões medidas'!C423*'Dados gerais'!$B$11/'Dados gerais'!$B$10)</f>
        <v>#NUM!</v>
      </c>
      <c r="C421" s="4" t="e">
        <f t="shared" si="26"/>
        <v>#NUM!</v>
      </c>
      <c r="D421" s="4" t="e">
        <f>IF(A421="","",B421*86400*'Série de vazões medidas'!B423/1000000)</f>
        <v>#NUM!</v>
      </c>
      <c r="E421" t="e">
        <f>IF(A421="","",VLOOKUP(C421*1000000,'Dados gerais'!$C$28:$D$2916,2))</f>
        <v>#NUM!</v>
      </c>
      <c r="F421" s="5" t="e">
        <f>IF(A421="","",VLOOKUP(MONTH($A421),'Dados gerais'!$I$5:$J$16,2))</f>
        <v>#NUM!</v>
      </c>
      <c r="G421" s="5" t="e">
        <f t="shared" si="24"/>
        <v>#NUM!</v>
      </c>
      <c r="H421" s="1" t="e">
        <f>IF(A421="","",IF(C421&lt;'Dados gerais'!$B$15/1000000,0,('Dados gerais'!$B$21+'Dados gerais'!$B$19)*86400*'Série de vazões medidas'!B423/1000000))</f>
        <v>#NUM!</v>
      </c>
      <c r="I421" s="5" t="e">
        <f t="shared" si="25"/>
        <v>#NUM!</v>
      </c>
      <c r="J421" s="5" t="e">
        <f>IF(A421="","",MAX(0,I421-'Dados gerais'!$B$14/1000000))</f>
        <v>#NUM!</v>
      </c>
      <c r="K421" s="5" t="e">
        <f t="shared" si="27"/>
        <v>#NUM!</v>
      </c>
    </row>
    <row r="422" spans="1:11" x14ac:dyDescent="0.25">
      <c r="A422" s="2" t="e">
        <f>'Série de vazões medidas'!A424</f>
        <v>#NUM!</v>
      </c>
      <c r="B422" s="1" t="e">
        <f>IF(A422="","",'Série de vazões medidas'!C424*'Dados gerais'!$B$11/'Dados gerais'!$B$10)</f>
        <v>#NUM!</v>
      </c>
      <c r="C422" s="4" t="e">
        <f t="shared" si="26"/>
        <v>#NUM!</v>
      </c>
      <c r="D422" s="4" t="e">
        <f>IF(A422="","",B422*86400*'Série de vazões medidas'!B424/1000000)</f>
        <v>#NUM!</v>
      </c>
      <c r="E422" t="e">
        <f>IF(A422="","",VLOOKUP(C422*1000000,'Dados gerais'!$C$28:$D$2916,2))</f>
        <v>#NUM!</v>
      </c>
      <c r="F422" s="5" t="e">
        <f>IF(A422="","",VLOOKUP(MONTH($A422),'Dados gerais'!$I$5:$J$16,2))</f>
        <v>#NUM!</v>
      </c>
      <c r="G422" s="5" t="e">
        <f t="shared" si="24"/>
        <v>#NUM!</v>
      </c>
      <c r="H422" s="1" t="e">
        <f>IF(A422="","",IF(C422&lt;'Dados gerais'!$B$15/1000000,0,('Dados gerais'!$B$21+'Dados gerais'!$B$19)*86400*'Série de vazões medidas'!B424/1000000))</f>
        <v>#NUM!</v>
      </c>
      <c r="I422" s="5" t="e">
        <f t="shared" si="25"/>
        <v>#NUM!</v>
      </c>
      <c r="J422" s="5" t="e">
        <f>IF(A422="","",MAX(0,I422-'Dados gerais'!$B$14/1000000))</f>
        <v>#NUM!</v>
      </c>
      <c r="K422" s="5" t="e">
        <f t="shared" si="27"/>
        <v>#NUM!</v>
      </c>
    </row>
    <row r="423" spans="1:11" x14ac:dyDescent="0.25">
      <c r="A423" s="2" t="e">
        <f>'Série de vazões medidas'!A425</f>
        <v>#NUM!</v>
      </c>
      <c r="B423" s="1" t="e">
        <f>IF(A423="","",'Série de vazões medidas'!C425*'Dados gerais'!$B$11/'Dados gerais'!$B$10)</f>
        <v>#NUM!</v>
      </c>
      <c r="C423" s="4" t="e">
        <f t="shared" si="26"/>
        <v>#NUM!</v>
      </c>
      <c r="D423" s="4" t="e">
        <f>IF(A423="","",B423*86400*'Série de vazões medidas'!B425/1000000)</f>
        <v>#NUM!</v>
      </c>
      <c r="E423" t="e">
        <f>IF(A423="","",VLOOKUP(C423*1000000,'Dados gerais'!$C$28:$D$2916,2))</f>
        <v>#NUM!</v>
      </c>
      <c r="F423" s="5" t="e">
        <f>IF(A423="","",VLOOKUP(MONTH($A423),'Dados gerais'!$I$5:$J$16,2))</f>
        <v>#NUM!</v>
      </c>
      <c r="G423" s="5" t="e">
        <f t="shared" si="24"/>
        <v>#NUM!</v>
      </c>
      <c r="H423" s="1" t="e">
        <f>IF(A423="","",IF(C423&lt;'Dados gerais'!$B$15/1000000,0,('Dados gerais'!$B$21+'Dados gerais'!$B$19)*86400*'Série de vazões medidas'!B425/1000000))</f>
        <v>#NUM!</v>
      </c>
      <c r="I423" s="5" t="e">
        <f t="shared" si="25"/>
        <v>#NUM!</v>
      </c>
      <c r="J423" s="5" t="e">
        <f>IF(A423="","",MAX(0,I423-'Dados gerais'!$B$14/1000000))</f>
        <v>#NUM!</v>
      </c>
      <c r="K423" s="5" t="e">
        <f t="shared" si="27"/>
        <v>#NUM!</v>
      </c>
    </row>
    <row r="424" spans="1:11" x14ac:dyDescent="0.25">
      <c r="A424" s="2" t="e">
        <f>'Série de vazões medidas'!A426</f>
        <v>#NUM!</v>
      </c>
      <c r="B424" s="1" t="e">
        <f>IF(A424="","",'Série de vazões medidas'!C426*'Dados gerais'!$B$11/'Dados gerais'!$B$10)</f>
        <v>#NUM!</v>
      </c>
      <c r="C424" s="4" t="e">
        <f t="shared" si="26"/>
        <v>#NUM!</v>
      </c>
      <c r="D424" s="4" t="e">
        <f>IF(A424="","",B424*86400*'Série de vazões medidas'!B426/1000000)</f>
        <v>#NUM!</v>
      </c>
      <c r="E424" t="e">
        <f>IF(A424="","",VLOOKUP(C424*1000000,'Dados gerais'!$C$28:$D$2916,2))</f>
        <v>#NUM!</v>
      </c>
      <c r="F424" s="5" t="e">
        <f>IF(A424="","",VLOOKUP(MONTH($A424),'Dados gerais'!$I$5:$J$16,2))</f>
        <v>#NUM!</v>
      </c>
      <c r="G424" s="5" t="e">
        <f t="shared" si="24"/>
        <v>#NUM!</v>
      </c>
      <c r="H424" s="1" t="e">
        <f>IF(A424="","",IF(C424&lt;'Dados gerais'!$B$15/1000000,0,('Dados gerais'!$B$21+'Dados gerais'!$B$19)*86400*'Série de vazões medidas'!B426/1000000))</f>
        <v>#NUM!</v>
      </c>
      <c r="I424" s="5" t="e">
        <f t="shared" si="25"/>
        <v>#NUM!</v>
      </c>
      <c r="J424" s="5" t="e">
        <f>IF(A424="","",MAX(0,I424-'Dados gerais'!$B$14/1000000))</f>
        <v>#NUM!</v>
      </c>
      <c r="K424" s="5" t="e">
        <f t="shared" si="27"/>
        <v>#NUM!</v>
      </c>
    </row>
    <row r="425" spans="1:11" x14ac:dyDescent="0.25">
      <c r="A425" s="2" t="e">
        <f>'Série de vazões medidas'!A427</f>
        <v>#NUM!</v>
      </c>
      <c r="B425" s="1" t="e">
        <f>IF(A425="","",'Série de vazões medidas'!C427*'Dados gerais'!$B$11/'Dados gerais'!$B$10)</f>
        <v>#NUM!</v>
      </c>
      <c r="C425" s="4" t="e">
        <f t="shared" si="26"/>
        <v>#NUM!</v>
      </c>
      <c r="D425" s="4" t="e">
        <f>IF(A425="","",B425*86400*'Série de vazões medidas'!B427/1000000)</f>
        <v>#NUM!</v>
      </c>
      <c r="E425" t="e">
        <f>IF(A425="","",VLOOKUP(C425*1000000,'Dados gerais'!$C$28:$D$2916,2))</f>
        <v>#NUM!</v>
      </c>
      <c r="F425" s="5" t="e">
        <f>IF(A425="","",VLOOKUP(MONTH($A425),'Dados gerais'!$I$5:$J$16,2))</f>
        <v>#NUM!</v>
      </c>
      <c r="G425" s="5" t="e">
        <f t="shared" si="24"/>
        <v>#NUM!</v>
      </c>
      <c r="H425" s="1" t="e">
        <f>IF(A425="","",IF(C425&lt;'Dados gerais'!$B$15/1000000,0,('Dados gerais'!$B$21+'Dados gerais'!$B$19)*86400*'Série de vazões medidas'!B427/1000000))</f>
        <v>#NUM!</v>
      </c>
      <c r="I425" s="5" t="e">
        <f t="shared" si="25"/>
        <v>#NUM!</v>
      </c>
      <c r="J425" s="5" t="e">
        <f>IF(A425="","",MAX(0,I425-'Dados gerais'!$B$14/1000000))</f>
        <v>#NUM!</v>
      </c>
      <c r="K425" s="5" t="e">
        <f t="shared" si="27"/>
        <v>#NUM!</v>
      </c>
    </row>
    <row r="426" spans="1:11" x14ac:dyDescent="0.25">
      <c r="A426" s="2" t="e">
        <f>'Série de vazões medidas'!A428</f>
        <v>#NUM!</v>
      </c>
      <c r="B426" s="1" t="e">
        <f>IF(A426="","",'Série de vazões medidas'!C428*'Dados gerais'!$B$11/'Dados gerais'!$B$10)</f>
        <v>#NUM!</v>
      </c>
      <c r="C426" s="4" t="e">
        <f t="shared" si="26"/>
        <v>#NUM!</v>
      </c>
      <c r="D426" s="4" t="e">
        <f>IF(A426="","",B426*86400*'Série de vazões medidas'!B428/1000000)</f>
        <v>#NUM!</v>
      </c>
      <c r="E426" t="e">
        <f>IF(A426="","",VLOOKUP(C426*1000000,'Dados gerais'!$C$28:$D$2916,2))</f>
        <v>#NUM!</v>
      </c>
      <c r="F426" s="5" t="e">
        <f>IF(A426="","",VLOOKUP(MONTH($A426),'Dados gerais'!$I$5:$J$16,2))</f>
        <v>#NUM!</v>
      </c>
      <c r="G426" s="5" t="e">
        <f t="shared" si="24"/>
        <v>#NUM!</v>
      </c>
      <c r="H426" s="1" t="e">
        <f>IF(A426="","",IF(C426&lt;'Dados gerais'!$B$15/1000000,0,('Dados gerais'!$B$21+'Dados gerais'!$B$19)*86400*'Série de vazões medidas'!B428/1000000))</f>
        <v>#NUM!</v>
      </c>
      <c r="I426" s="5" t="e">
        <f t="shared" si="25"/>
        <v>#NUM!</v>
      </c>
      <c r="J426" s="5" t="e">
        <f>IF(A426="","",MAX(0,I426-'Dados gerais'!$B$14/1000000))</f>
        <v>#NUM!</v>
      </c>
      <c r="K426" s="5" t="e">
        <f t="shared" si="27"/>
        <v>#NUM!</v>
      </c>
    </row>
    <row r="427" spans="1:11" x14ac:dyDescent="0.25">
      <c r="A427" s="2" t="e">
        <f>'Série de vazões medidas'!A429</f>
        <v>#NUM!</v>
      </c>
      <c r="B427" s="1" t="e">
        <f>IF(A427="","",'Série de vazões medidas'!C429*'Dados gerais'!$B$11/'Dados gerais'!$B$10)</f>
        <v>#NUM!</v>
      </c>
      <c r="C427" s="4" t="e">
        <f t="shared" si="26"/>
        <v>#NUM!</v>
      </c>
      <c r="D427" s="4" t="e">
        <f>IF(A427="","",B427*86400*'Série de vazões medidas'!B429/1000000)</f>
        <v>#NUM!</v>
      </c>
      <c r="E427" t="e">
        <f>IF(A427="","",VLOOKUP(C427*1000000,'Dados gerais'!$C$28:$D$2916,2))</f>
        <v>#NUM!</v>
      </c>
      <c r="F427" s="5" t="e">
        <f>IF(A427="","",VLOOKUP(MONTH($A427),'Dados gerais'!$I$5:$J$16,2))</f>
        <v>#NUM!</v>
      </c>
      <c r="G427" s="5" t="e">
        <f t="shared" si="24"/>
        <v>#NUM!</v>
      </c>
      <c r="H427" s="1" t="e">
        <f>IF(A427="","",IF(C427&lt;'Dados gerais'!$B$15/1000000,0,('Dados gerais'!$B$21+'Dados gerais'!$B$19)*86400*'Série de vazões medidas'!B429/1000000))</f>
        <v>#NUM!</v>
      </c>
      <c r="I427" s="5" t="e">
        <f t="shared" si="25"/>
        <v>#NUM!</v>
      </c>
      <c r="J427" s="5" t="e">
        <f>IF(A427="","",MAX(0,I427-'Dados gerais'!$B$14/1000000))</f>
        <v>#NUM!</v>
      </c>
      <c r="K427" s="5" t="e">
        <f t="shared" si="27"/>
        <v>#NUM!</v>
      </c>
    </row>
    <row r="428" spans="1:11" x14ac:dyDescent="0.25">
      <c r="A428" s="2" t="e">
        <f>'Série de vazões medidas'!A430</f>
        <v>#NUM!</v>
      </c>
      <c r="B428" s="1" t="e">
        <f>IF(A428="","",'Série de vazões medidas'!C430*'Dados gerais'!$B$11/'Dados gerais'!$B$10)</f>
        <v>#NUM!</v>
      </c>
      <c r="C428" s="4" t="e">
        <f t="shared" si="26"/>
        <v>#NUM!</v>
      </c>
      <c r="D428" s="4" t="e">
        <f>IF(A428="","",B428*86400*'Série de vazões medidas'!B430/1000000)</f>
        <v>#NUM!</v>
      </c>
      <c r="E428" t="e">
        <f>IF(A428="","",VLOOKUP(C428*1000000,'Dados gerais'!$C$28:$D$2916,2))</f>
        <v>#NUM!</v>
      </c>
      <c r="F428" s="5" t="e">
        <f>IF(A428="","",VLOOKUP(MONTH($A428),'Dados gerais'!$I$5:$J$16,2))</f>
        <v>#NUM!</v>
      </c>
      <c r="G428" s="5" t="e">
        <f t="shared" si="24"/>
        <v>#NUM!</v>
      </c>
      <c r="H428" s="1" t="e">
        <f>IF(A428="","",IF(C428&lt;'Dados gerais'!$B$15/1000000,0,('Dados gerais'!$B$21+'Dados gerais'!$B$19)*86400*'Série de vazões medidas'!B430/1000000))</f>
        <v>#NUM!</v>
      </c>
      <c r="I428" s="5" t="e">
        <f t="shared" si="25"/>
        <v>#NUM!</v>
      </c>
      <c r="J428" s="5" t="e">
        <f>IF(A428="","",MAX(0,I428-'Dados gerais'!$B$14/1000000))</f>
        <v>#NUM!</v>
      </c>
      <c r="K428" s="5" t="e">
        <f t="shared" si="27"/>
        <v>#NUM!</v>
      </c>
    </row>
    <row r="429" spans="1:11" x14ac:dyDescent="0.25">
      <c r="A429" s="2" t="e">
        <f>'Série de vazões medidas'!A431</f>
        <v>#NUM!</v>
      </c>
      <c r="B429" s="1" t="e">
        <f>IF(A429="","",'Série de vazões medidas'!C431*'Dados gerais'!$B$11/'Dados gerais'!$B$10)</f>
        <v>#NUM!</v>
      </c>
      <c r="C429" s="4" t="e">
        <f t="shared" si="26"/>
        <v>#NUM!</v>
      </c>
      <c r="D429" s="4" t="e">
        <f>IF(A429="","",B429*86400*'Série de vazões medidas'!B431/1000000)</f>
        <v>#NUM!</v>
      </c>
      <c r="E429" t="e">
        <f>IF(A429="","",VLOOKUP(C429*1000000,'Dados gerais'!$C$28:$D$2916,2))</f>
        <v>#NUM!</v>
      </c>
      <c r="F429" s="5" t="e">
        <f>IF(A429="","",VLOOKUP(MONTH($A429),'Dados gerais'!$I$5:$J$16,2))</f>
        <v>#NUM!</v>
      </c>
      <c r="G429" s="5" t="e">
        <f t="shared" si="24"/>
        <v>#NUM!</v>
      </c>
      <c r="H429" s="1" t="e">
        <f>IF(A429="","",IF(C429&lt;'Dados gerais'!$B$15/1000000,0,('Dados gerais'!$B$21+'Dados gerais'!$B$19)*86400*'Série de vazões medidas'!B431/1000000))</f>
        <v>#NUM!</v>
      </c>
      <c r="I429" s="5" t="e">
        <f t="shared" si="25"/>
        <v>#NUM!</v>
      </c>
      <c r="J429" s="5" t="e">
        <f>IF(A429="","",MAX(0,I429-'Dados gerais'!$B$14/1000000))</f>
        <v>#NUM!</v>
      </c>
      <c r="K429" s="5" t="e">
        <f t="shared" si="27"/>
        <v>#NUM!</v>
      </c>
    </row>
    <row r="430" spans="1:11" x14ac:dyDescent="0.25">
      <c r="A430" s="2" t="e">
        <f>'Série de vazões medidas'!A432</f>
        <v>#NUM!</v>
      </c>
      <c r="B430" s="1" t="e">
        <f>IF(A430="","",'Série de vazões medidas'!C432*'Dados gerais'!$B$11/'Dados gerais'!$B$10)</f>
        <v>#NUM!</v>
      </c>
      <c r="C430" s="4" t="e">
        <f t="shared" si="26"/>
        <v>#NUM!</v>
      </c>
      <c r="D430" s="4" t="e">
        <f>IF(A430="","",B430*86400*'Série de vazões medidas'!B432/1000000)</f>
        <v>#NUM!</v>
      </c>
      <c r="E430" t="e">
        <f>IF(A430="","",VLOOKUP(C430*1000000,'Dados gerais'!$C$28:$D$2916,2))</f>
        <v>#NUM!</v>
      </c>
      <c r="F430" s="5" t="e">
        <f>IF(A430="","",VLOOKUP(MONTH($A430),'Dados gerais'!$I$5:$J$16,2))</f>
        <v>#NUM!</v>
      </c>
      <c r="G430" s="5" t="e">
        <f t="shared" si="24"/>
        <v>#NUM!</v>
      </c>
      <c r="H430" s="1" t="e">
        <f>IF(A430="","",IF(C430&lt;'Dados gerais'!$B$15/1000000,0,('Dados gerais'!$B$21+'Dados gerais'!$B$19)*86400*'Série de vazões medidas'!B432/1000000))</f>
        <v>#NUM!</v>
      </c>
      <c r="I430" s="5" t="e">
        <f t="shared" si="25"/>
        <v>#NUM!</v>
      </c>
      <c r="J430" s="5" t="e">
        <f>IF(A430="","",MAX(0,I430-'Dados gerais'!$B$14/1000000))</f>
        <v>#NUM!</v>
      </c>
      <c r="K430" s="5" t="e">
        <f t="shared" si="27"/>
        <v>#NUM!</v>
      </c>
    </row>
    <row r="431" spans="1:11" x14ac:dyDescent="0.25">
      <c r="A431" s="2" t="e">
        <f>'Série de vazões medidas'!A433</f>
        <v>#NUM!</v>
      </c>
      <c r="B431" s="1" t="e">
        <f>IF(A431="","",'Série de vazões medidas'!C433*'Dados gerais'!$B$11/'Dados gerais'!$B$10)</f>
        <v>#NUM!</v>
      </c>
      <c r="C431" s="4" t="e">
        <f t="shared" si="26"/>
        <v>#NUM!</v>
      </c>
      <c r="D431" s="4" t="e">
        <f>IF(A431="","",B431*86400*'Série de vazões medidas'!B433/1000000)</f>
        <v>#NUM!</v>
      </c>
      <c r="E431" t="e">
        <f>IF(A431="","",VLOOKUP(C431*1000000,'Dados gerais'!$C$28:$D$2916,2))</f>
        <v>#NUM!</v>
      </c>
      <c r="F431" s="5" t="e">
        <f>IF(A431="","",VLOOKUP(MONTH($A431),'Dados gerais'!$I$5:$J$16,2))</f>
        <v>#NUM!</v>
      </c>
      <c r="G431" s="5" t="e">
        <f t="shared" si="24"/>
        <v>#NUM!</v>
      </c>
      <c r="H431" s="1" t="e">
        <f>IF(A431="","",IF(C431&lt;'Dados gerais'!$B$15/1000000,0,('Dados gerais'!$B$21+'Dados gerais'!$B$19)*86400*'Série de vazões medidas'!B433/1000000))</f>
        <v>#NUM!</v>
      </c>
      <c r="I431" s="5" t="e">
        <f t="shared" si="25"/>
        <v>#NUM!</v>
      </c>
      <c r="J431" s="5" t="e">
        <f>IF(A431="","",MAX(0,I431-'Dados gerais'!$B$14/1000000))</f>
        <v>#NUM!</v>
      </c>
      <c r="K431" s="5" t="e">
        <f t="shared" si="27"/>
        <v>#NUM!</v>
      </c>
    </row>
    <row r="432" spans="1:11" x14ac:dyDescent="0.25">
      <c r="A432" s="2" t="e">
        <f>'Série de vazões medidas'!A434</f>
        <v>#NUM!</v>
      </c>
      <c r="B432" s="1" t="e">
        <f>IF(A432="","",'Série de vazões medidas'!C434*'Dados gerais'!$B$11/'Dados gerais'!$B$10)</f>
        <v>#NUM!</v>
      </c>
      <c r="C432" s="4" t="e">
        <f t="shared" si="26"/>
        <v>#NUM!</v>
      </c>
      <c r="D432" s="4" t="e">
        <f>IF(A432="","",B432*86400*'Série de vazões medidas'!B434/1000000)</f>
        <v>#NUM!</v>
      </c>
      <c r="E432" t="e">
        <f>IF(A432="","",VLOOKUP(C432*1000000,'Dados gerais'!$C$28:$D$2916,2))</f>
        <v>#NUM!</v>
      </c>
      <c r="F432" s="5" t="e">
        <f>IF(A432="","",VLOOKUP(MONTH($A432),'Dados gerais'!$I$5:$J$16,2))</f>
        <v>#NUM!</v>
      </c>
      <c r="G432" s="5" t="e">
        <f t="shared" si="24"/>
        <v>#NUM!</v>
      </c>
      <c r="H432" s="1" t="e">
        <f>IF(A432="","",IF(C432&lt;'Dados gerais'!$B$15/1000000,0,('Dados gerais'!$B$21+'Dados gerais'!$B$19)*86400*'Série de vazões medidas'!B434/1000000))</f>
        <v>#NUM!</v>
      </c>
      <c r="I432" s="5" t="e">
        <f t="shared" si="25"/>
        <v>#NUM!</v>
      </c>
      <c r="J432" s="5" t="e">
        <f>IF(A432="","",MAX(0,I432-'Dados gerais'!$B$14/1000000))</f>
        <v>#NUM!</v>
      </c>
      <c r="K432" s="5" t="e">
        <f t="shared" si="27"/>
        <v>#NUM!</v>
      </c>
    </row>
    <row r="433" spans="1:11" x14ac:dyDescent="0.25">
      <c r="A433" s="2" t="e">
        <f>'Série de vazões medidas'!A435</f>
        <v>#NUM!</v>
      </c>
      <c r="B433" s="1" t="e">
        <f>IF(A433="","",'Série de vazões medidas'!C435*'Dados gerais'!$B$11/'Dados gerais'!$B$10)</f>
        <v>#NUM!</v>
      </c>
      <c r="C433" s="4" t="e">
        <f t="shared" si="26"/>
        <v>#NUM!</v>
      </c>
      <c r="D433" s="4" t="e">
        <f>IF(A433="","",B433*86400*'Série de vazões medidas'!B435/1000000)</f>
        <v>#NUM!</v>
      </c>
      <c r="E433" t="e">
        <f>IF(A433="","",VLOOKUP(C433*1000000,'Dados gerais'!$C$28:$D$2916,2))</f>
        <v>#NUM!</v>
      </c>
      <c r="F433" s="5" t="e">
        <f>IF(A433="","",VLOOKUP(MONTH($A433),'Dados gerais'!$I$5:$J$16,2))</f>
        <v>#NUM!</v>
      </c>
      <c r="G433" s="5" t="e">
        <f t="shared" si="24"/>
        <v>#NUM!</v>
      </c>
      <c r="H433" s="1" t="e">
        <f>IF(A433="","",IF(C433&lt;'Dados gerais'!$B$15/1000000,0,('Dados gerais'!$B$21+'Dados gerais'!$B$19)*86400*'Série de vazões medidas'!B435/1000000))</f>
        <v>#NUM!</v>
      </c>
      <c r="I433" s="5" t="e">
        <f t="shared" si="25"/>
        <v>#NUM!</v>
      </c>
      <c r="J433" s="5" t="e">
        <f>IF(A433="","",MAX(0,I433-'Dados gerais'!$B$14/1000000))</f>
        <v>#NUM!</v>
      </c>
      <c r="K433" s="5" t="e">
        <f t="shared" si="27"/>
        <v>#NUM!</v>
      </c>
    </row>
    <row r="434" spans="1:11" x14ac:dyDescent="0.25">
      <c r="A434" s="2" t="e">
        <f>'Série de vazões medidas'!A436</f>
        <v>#NUM!</v>
      </c>
      <c r="B434" s="1" t="e">
        <f>IF(A434="","",'Série de vazões medidas'!C436*'Dados gerais'!$B$11/'Dados gerais'!$B$10)</f>
        <v>#NUM!</v>
      </c>
      <c r="C434" s="4" t="e">
        <f t="shared" si="26"/>
        <v>#NUM!</v>
      </c>
      <c r="D434" s="4" t="e">
        <f>IF(A434="","",B434*86400*'Série de vazões medidas'!B436/1000000)</f>
        <v>#NUM!</v>
      </c>
      <c r="E434" t="e">
        <f>IF(A434="","",VLOOKUP(C434*1000000,'Dados gerais'!$C$28:$D$2916,2))</f>
        <v>#NUM!</v>
      </c>
      <c r="F434" s="5" t="e">
        <f>IF(A434="","",VLOOKUP(MONTH($A434),'Dados gerais'!$I$5:$J$16,2))</f>
        <v>#NUM!</v>
      </c>
      <c r="G434" s="5" t="e">
        <f t="shared" si="24"/>
        <v>#NUM!</v>
      </c>
      <c r="H434" s="1" t="e">
        <f>IF(A434="","",IF(C434&lt;'Dados gerais'!$B$15/1000000,0,('Dados gerais'!$B$21+'Dados gerais'!$B$19)*86400*'Série de vazões medidas'!B436/1000000))</f>
        <v>#NUM!</v>
      </c>
      <c r="I434" s="5" t="e">
        <f t="shared" si="25"/>
        <v>#NUM!</v>
      </c>
      <c r="J434" s="5" t="e">
        <f>IF(A434="","",MAX(0,I434-'Dados gerais'!$B$14/1000000))</f>
        <v>#NUM!</v>
      </c>
      <c r="K434" s="5" t="e">
        <f t="shared" si="27"/>
        <v>#NUM!</v>
      </c>
    </row>
    <row r="435" spans="1:11" x14ac:dyDescent="0.25">
      <c r="A435" s="2" t="e">
        <f>'Série de vazões medidas'!A437</f>
        <v>#NUM!</v>
      </c>
      <c r="B435" s="1" t="e">
        <f>IF(A435="","",'Série de vazões medidas'!C437*'Dados gerais'!$B$11/'Dados gerais'!$B$10)</f>
        <v>#NUM!</v>
      </c>
      <c r="C435" s="4" t="e">
        <f t="shared" si="26"/>
        <v>#NUM!</v>
      </c>
      <c r="D435" s="4" t="e">
        <f>IF(A435="","",B435*86400*'Série de vazões medidas'!B437/1000000)</f>
        <v>#NUM!</v>
      </c>
      <c r="E435" t="e">
        <f>IF(A435="","",VLOOKUP(C435*1000000,'Dados gerais'!$C$28:$D$2916,2))</f>
        <v>#NUM!</v>
      </c>
      <c r="F435" s="5" t="e">
        <f>IF(A435="","",VLOOKUP(MONTH($A435),'Dados gerais'!$I$5:$J$16,2))</f>
        <v>#NUM!</v>
      </c>
      <c r="G435" s="5" t="e">
        <f t="shared" si="24"/>
        <v>#NUM!</v>
      </c>
      <c r="H435" s="1" t="e">
        <f>IF(A435="","",IF(C435&lt;'Dados gerais'!$B$15/1000000,0,('Dados gerais'!$B$21+'Dados gerais'!$B$19)*86400*'Série de vazões medidas'!B437/1000000))</f>
        <v>#NUM!</v>
      </c>
      <c r="I435" s="5" t="e">
        <f t="shared" si="25"/>
        <v>#NUM!</v>
      </c>
      <c r="J435" s="5" t="e">
        <f>IF(A435="","",MAX(0,I435-'Dados gerais'!$B$14/1000000))</f>
        <v>#NUM!</v>
      </c>
      <c r="K435" s="5" t="e">
        <f t="shared" si="27"/>
        <v>#NUM!</v>
      </c>
    </row>
    <row r="436" spans="1:11" x14ac:dyDescent="0.25">
      <c r="A436" s="2" t="e">
        <f>'Série de vazões medidas'!A438</f>
        <v>#NUM!</v>
      </c>
      <c r="B436" s="1" t="e">
        <f>IF(A436="","",'Série de vazões medidas'!C438*'Dados gerais'!$B$11/'Dados gerais'!$B$10)</f>
        <v>#NUM!</v>
      </c>
      <c r="C436" s="4" t="e">
        <f t="shared" si="26"/>
        <v>#NUM!</v>
      </c>
      <c r="D436" s="4" t="e">
        <f>IF(A436="","",B436*86400*'Série de vazões medidas'!B438/1000000)</f>
        <v>#NUM!</v>
      </c>
      <c r="E436" t="e">
        <f>IF(A436="","",VLOOKUP(C436*1000000,'Dados gerais'!$C$28:$D$2916,2))</f>
        <v>#NUM!</v>
      </c>
      <c r="F436" s="5" t="e">
        <f>IF(A436="","",VLOOKUP(MONTH($A436),'Dados gerais'!$I$5:$J$16,2))</f>
        <v>#NUM!</v>
      </c>
      <c r="G436" s="5" t="e">
        <f t="shared" si="24"/>
        <v>#NUM!</v>
      </c>
      <c r="H436" s="1" t="e">
        <f>IF(A436="","",IF(C436&lt;'Dados gerais'!$B$15/1000000,0,('Dados gerais'!$B$21+'Dados gerais'!$B$19)*86400*'Série de vazões medidas'!B438/1000000))</f>
        <v>#NUM!</v>
      </c>
      <c r="I436" s="5" t="e">
        <f t="shared" si="25"/>
        <v>#NUM!</v>
      </c>
      <c r="J436" s="5" t="e">
        <f>IF(A436="","",MAX(0,I436-'Dados gerais'!$B$14/1000000))</f>
        <v>#NUM!</v>
      </c>
      <c r="K436" s="5" t="e">
        <f t="shared" si="27"/>
        <v>#NUM!</v>
      </c>
    </row>
    <row r="437" spans="1:11" x14ac:dyDescent="0.25">
      <c r="A437" s="2" t="e">
        <f>'Série de vazões medidas'!A439</f>
        <v>#NUM!</v>
      </c>
      <c r="B437" s="1" t="e">
        <f>IF(A437="","",'Série de vazões medidas'!C439*'Dados gerais'!$B$11/'Dados gerais'!$B$10)</f>
        <v>#NUM!</v>
      </c>
      <c r="C437" s="4" t="e">
        <f t="shared" si="26"/>
        <v>#NUM!</v>
      </c>
      <c r="D437" s="4" t="e">
        <f>IF(A437="","",B437*86400*'Série de vazões medidas'!B439/1000000)</f>
        <v>#NUM!</v>
      </c>
      <c r="E437" t="e">
        <f>IF(A437="","",VLOOKUP(C437*1000000,'Dados gerais'!$C$28:$D$2916,2))</f>
        <v>#NUM!</v>
      </c>
      <c r="F437" s="5" t="e">
        <f>IF(A437="","",VLOOKUP(MONTH($A437),'Dados gerais'!$I$5:$J$16,2))</f>
        <v>#NUM!</v>
      </c>
      <c r="G437" s="5" t="e">
        <f t="shared" si="24"/>
        <v>#NUM!</v>
      </c>
      <c r="H437" s="1" t="e">
        <f>IF(A437="","",IF(C437&lt;'Dados gerais'!$B$15/1000000,0,('Dados gerais'!$B$21+'Dados gerais'!$B$19)*86400*'Série de vazões medidas'!B439/1000000))</f>
        <v>#NUM!</v>
      </c>
      <c r="I437" s="5" t="e">
        <f t="shared" si="25"/>
        <v>#NUM!</v>
      </c>
      <c r="J437" s="5" t="e">
        <f>IF(A437="","",MAX(0,I437-'Dados gerais'!$B$14/1000000))</f>
        <v>#NUM!</v>
      </c>
      <c r="K437" s="5" t="e">
        <f t="shared" si="27"/>
        <v>#NUM!</v>
      </c>
    </row>
    <row r="438" spans="1:11" x14ac:dyDescent="0.25">
      <c r="A438" s="2" t="e">
        <f>'Série de vazões medidas'!A440</f>
        <v>#NUM!</v>
      </c>
      <c r="B438" s="1" t="e">
        <f>IF(A438="","",'Série de vazões medidas'!C440*'Dados gerais'!$B$11/'Dados gerais'!$B$10)</f>
        <v>#NUM!</v>
      </c>
      <c r="C438" s="4" t="e">
        <f t="shared" si="26"/>
        <v>#NUM!</v>
      </c>
      <c r="D438" s="4" t="e">
        <f>IF(A438="","",B438*86400*'Série de vazões medidas'!B440/1000000)</f>
        <v>#NUM!</v>
      </c>
      <c r="E438" t="e">
        <f>IF(A438="","",VLOOKUP(C438*1000000,'Dados gerais'!$C$28:$D$2916,2))</f>
        <v>#NUM!</v>
      </c>
      <c r="F438" s="5" t="e">
        <f>IF(A438="","",VLOOKUP(MONTH($A438),'Dados gerais'!$I$5:$J$16,2))</f>
        <v>#NUM!</v>
      </c>
      <c r="G438" s="5" t="e">
        <f t="shared" si="24"/>
        <v>#NUM!</v>
      </c>
      <c r="H438" s="1" t="e">
        <f>IF(A438="","",IF(C438&lt;'Dados gerais'!$B$15/1000000,0,('Dados gerais'!$B$21+'Dados gerais'!$B$19)*86400*'Série de vazões medidas'!B440/1000000))</f>
        <v>#NUM!</v>
      </c>
      <c r="I438" s="5" t="e">
        <f t="shared" si="25"/>
        <v>#NUM!</v>
      </c>
      <c r="J438" s="5" t="e">
        <f>IF(A438="","",MAX(0,I438-'Dados gerais'!$B$14/1000000))</f>
        <v>#NUM!</v>
      </c>
      <c r="K438" s="5" t="e">
        <f t="shared" si="27"/>
        <v>#NUM!</v>
      </c>
    </row>
    <row r="439" spans="1:11" x14ac:dyDescent="0.25">
      <c r="A439" s="2" t="e">
        <f>'Série de vazões medidas'!A441</f>
        <v>#NUM!</v>
      </c>
      <c r="B439" s="1" t="e">
        <f>IF(A439="","",'Série de vazões medidas'!C441*'Dados gerais'!$B$11/'Dados gerais'!$B$10)</f>
        <v>#NUM!</v>
      </c>
      <c r="C439" s="4" t="e">
        <f t="shared" si="26"/>
        <v>#NUM!</v>
      </c>
      <c r="D439" s="4" t="e">
        <f>IF(A439="","",B439*86400*'Série de vazões medidas'!B441/1000000)</f>
        <v>#NUM!</v>
      </c>
      <c r="E439" t="e">
        <f>IF(A439="","",VLOOKUP(C439*1000000,'Dados gerais'!$C$28:$D$2916,2))</f>
        <v>#NUM!</v>
      </c>
      <c r="F439" s="5" t="e">
        <f>IF(A439="","",VLOOKUP(MONTH($A439),'Dados gerais'!$I$5:$J$16,2))</f>
        <v>#NUM!</v>
      </c>
      <c r="G439" s="5" t="e">
        <f t="shared" si="24"/>
        <v>#NUM!</v>
      </c>
      <c r="H439" s="1" t="e">
        <f>IF(A439="","",IF(C439&lt;'Dados gerais'!$B$15/1000000,0,('Dados gerais'!$B$21+'Dados gerais'!$B$19)*86400*'Série de vazões medidas'!B441/1000000))</f>
        <v>#NUM!</v>
      </c>
      <c r="I439" s="5" t="e">
        <f t="shared" si="25"/>
        <v>#NUM!</v>
      </c>
      <c r="J439" s="5" t="e">
        <f>IF(A439="","",MAX(0,I439-'Dados gerais'!$B$14/1000000))</f>
        <v>#NUM!</v>
      </c>
      <c r="K439" s="5" t="e">
        <f t="shared" si="27"/>
        <v>#NUM!</v>
      </c>
    </row>
    <row r="440" spans="1:11" x14ac:dyDescent="0.25">
      <c r="A440" s="2" t="e">
        <f>'Série de vazões medidas'!A442</f>
        <v>#NUM!</v>
      </c>
      <c r="B440" s="1" t="e">
        <f>IF(A440="","",'Série de vazões medidas'!C442*'Dados gerais'!$B$11/'Dados gerais'!$B$10)</f>
        <v>#NUM!</v>
      </c>
      <c r="C440" s="4" t="e">
        <f t="shared" si="26"/>
        <v>#NUM!</v>
      </c>
      <c r="D440" s="4" t="e">
        <f>IF(A440="","",B440*86400*'Série de vazões medidas'!B442/1000000)</f>
        <v>#NUM!</v>
      </c>
      <c r="E440" t="e">
        <f>IF(A440="","",VLOOKUP(C440*1000000,'Dados gerais'!$C$28:$D$2916,2))</f>
        <v>#NUM!</v>
      </c>
      <c r="F440" s="5" t="e">
        <f>IF(A440="","",VLOOKUP(MONTH($A440),'Dados gerais'!$I$5:$J$16,2))</f>
        <v>#NUM!</v>
      </c>
      <c r="G440" s="5" t="e">
        <f t="shared" si="24"/>
        <v>#NUM!</v>
      </c>
      <c r="H440" s="1" t="e">
        <f>IF(A440="","",IF(C440&lt;'Dados gerais'!$B$15/1000000,0,('Dados gerais'!$B$21+'Dados gerais'!$B$19)*86400*'Série de vazões medidas'!B442/1000000))</f>
        <v>#NUM!</v>
      </c>
      <c r="I440" s="5" t="e">
        <f t="shared" si="25"/>
        <v>#NUM!</v>
      </c>
      <c r="J440" s="5" t="e">
        <f>IF(A440="","",MAX(0,I440-'Dados gerais'!$B$14/1000000))</f>
        <v>#NUM!</v>
      </c>
      <c r="K440" s="5" t="e">
        <f t="shared" si="27"/>
        <v>#NUM!</v>
      </c>
    </row>
    <row r="441" spans="1:11" x14ac:dyDescent="0.25">
      <c r="A441" s="2" t="e">
        <f>'Série de vazões medidas'!A443</f>
        <v>#NUM!</v>
      </c>
      <c r="B441" s="1" t="e">
        <f>IF(A441="","",'Série de vazões medidas'!C443*'Dados gerais'!$B$11/'Dados gerais'!$B$10)</f>
        <v>#NUM!</v>
      </c>
      <c r="C441" s="4" t="e">
        <f t="shared" si="26"/>
        <v>#NUM!</v>
      </c>
      <c r="D441" s="4" t="e">
        <f>IF(A441="","",B441*86400*'Série de vazões medidas'!B443/1000000)</f>
        <v>#NUM!</v>
      </c>
      <c r="E441" t="e">
        <f>IF(A441="","",VLOOKUP(C441*1000000,'Dados gerais'!$C$28:$D$2916,2))</f>
        <v>#NUM!</v>
      </c>
      <c r="F441" s="5" t="e">
        <f>IF(A441="","",VLOOKUP(MONTH($A441),'Dados gerais'!$I$5:$J$16,2))</f>
        <v>#NUM!</v>
      </c>
      <c r="G441" s="5" t="e">
        <f t="shared" si="24"/>
        <v>#NUM!</v>
      </c>
      <c r="H441" s="1" t="e">
        <f>IF(A441="","",IF(C441&lt;'Dados gerais'!$B$15/1000000,0,('Dados gerais'!$B$21+'Dados gerais'!$B$19)*86400*'Série de vazões medidas'!B443/1000000))</f>
        <v>#NUM!</v>
      </c>
      <c r="I441" s="5" t="e">
        <f t="shared" si="25"/>
        <v>#NUM!</v>
      </c>
      <c r="J441" s="5" t="e">
        <f>IF(A441="","",MAX(0,I441-'Dados gerais'!$B$14/1000000))</f>
        <v>#NUM!</v>
      </c>
      <c r="K441" s="5" t="e">
        <f t="shared" si="27"/>
        <v>#NUM!</v>
      </c>
    </row>
    <row r="442" spans="1:11" x14ac:dyDescent="0.25">
      <c r="A442" s="2" t="e">
        <f>'Série de vazões medidas'!A444</f>
        <v>#NUM!</v>
      </c>
      <c r="B442" s="1" t="e">
        <f>IF(A442="","",'Série de vazões medidas'!C444*'Dados gerais'!$B$11/'Dados gerais'!$B$10)</f>
        <v>#NUM!</v>
      </c>
      <c r="C442" s="4" t="e">
        <f t="shared" si="26"/>
        <v>#NUM!</v>
      </c>
      <c r="D442" s="4" t="e">
        <f>IF(A442="","",B442*86400*'Série de vazões medidas'!B444/1000000)</f>
        <v>#NUM!</v>
      </c>
      <c r="E442" t="e">
        <f>IF(A442="","",VLOOKUP(C442*1000000,'Dados gerais'!$C$28:$D$2916,2))</f>
        <v>#NUM!</v>
      </c>
      <c r="F442" s="5" t="e">
        <f>IF(A442="","",VLOOKUP(MONTH($A442),'Dados gerais'!$I$5:$J$16,2))</f>
        <v>#NUM!</v>
      </c>
      <c r="G442" s="5" t="e">
        <f t="shared" si="24"/>
        <v>#NUM!</v>
      </c>
      <c r="H442" s="1" t="e">
        <f>IF(A442="","",IF(C442&lt;'Dados gerais'!$B$15/1000000,0,('Dados gerais'!$B$21+'Dados gerais'!$B$19)*86400*'Série de vazões medidas'!B444/1000000))</f>
        <v>#NUM!</v>
      </c>
      <c r="I442" s="5" t="e">
        <f t="shared" si="25"/>
        <v>#NUM!</v>
      </c>
      <c r="J442" s="5" t="e">
        <f>IF(A442="","",MAX(0,I442-'Dados gerais'!$B$14/1000000))</f>
        <v>#NUM!</v>
      </c>
      <c r="K442" s="5" t="e">
        <f t="shared" si="27"/>
        <v>#NUM!</v>
      </c>
    </row>
    <row r="443" spans="1:11" x14ac:dyDescent="0.25">
      <c r="A443" s="2" t="e">
        <f>'Série de vazões medidas'!A445</f>
        <v>#NUM!</v>
      </c>
      <c r="B443" s="1" t="e">
        <f>IF(A443="","",'Série de vazões medidas'!C445*'Dados gerais'!$B$11/'Dados gerais'!$B$10)</f>
        <v>#NUM!</v>
      </c>
      <c r="C443" s="4" t="e">
        <f t="shared" si="26"/>
        <v>#NUM!</v>
      </c>
      <c r="D443" s="4" t="e">
        <f>IF(A443="","",B443*86400*'Série de vazões medidas'!B445/1000000)</f>
        <v>#NUM!</v>
      </c>
      <c r="E443" t="e">
        <f>IF(A443="","",VLOOKUP(C443*1000000,'Dados gerais'!$C$28:$D$2916,2))</f>
        <v>#NUM!</v>
      </c>
      <c r="F443" s="5" t="e">
        <f>IF(A443="","",VLOOKUP(MONTH($A443),'Dados gerais'!$I$5:$J$16,2))</f>
        <v>#NUM!</v>
      </c>
      <c r="G443" s="5" t="e">
        <f t="shared" si="24"/>
        <v>#NUM!</v>
      </c>
      <c r="H443" s="1" t="e">
        <f>IF(A443="","",IF(C443&lt;'Dados gerais'!$B$15/1000000,0,('Dados gerais'!$B$21+'Dados gerais'!$B$19)*86400*'Série de vazões medidas'!B445/1000000))</f>
        <v>#NUM!</v>
      </c>
      <c r="I443" s="5" t="e">
        <f t="shared" si="25"/>
        <v>#NUM!</v>
      </c>
      <c r="J443" s="5" t="e">
        <f>IF(A443="","",MAX(0,I443-'Dados gerais'!$B$14/1000000))</f>
        <v>#NUM!</v>
      </c>
      <c r="K443" s="5" t="e">
        <f t="shared" si="27"/>
        <v>#NUM!</v>
      </c>
    </row>
    <row r="444" spans="1:11" x14ac:dyDescent="0.25">
      <c r="A444" s="2" t="e">
        <f>'Série de vazões medidas'!A446</f>
        <v>#NUM!</v>
      </c>
      <c r="B444" s="1" t="e">
        <f>IF(A444="","",'Série de vazões medidas'!C446*'Dados gerais'!$B$11/'Dados gerais'!$B$10)</f>
        <v>#NUM!</v>
      </c>
      <c r="C444" s="4" t="e">
        <f t="shared" si="26"/>
        <v>#NUM!</v>
      </c>
      <c r="D444" s="4" t="e">
        <f>IF(A444="","",B444*86400*'Série de vazões medidas'!B446/1000000)</f>
        <v>#NUM!</v>
      </c>
      <c r="E444" t="e">
        <f>IF(A444="","",VLOOKUP(C444*1000000,'Dados gerais'!$C$28:$D$2916,2))</f>
        <v>#NUM!</v>
      </c>
      <c r="F444" s="5" t="e">
        <f>IF(A444="","",VLOOKUP(MONTH($A444),'Dados gerais'!$I$5:$J$16,2))</f>
        <v>#NUM!</v>
      </c>
      <c r="G444" s="5" t="e">
        <f t="shared" si="24"/>
        <v>#NUM!</v>
      </c>
      <c r="H444" s="1" t="e">
        <f>IF(A444="","",IF(C444&lt;'Dados gerais'!$B$15/1000000,0,('Dados gerais'!$B$21+'Dados gerais'!$B$19)*86400*'Série de vazões medidas'!B446/1000000))</f>
        <v>#NUM!</v>
      </c>
      <c r="I444" s="5" t="e">
        <f t="shared" si="25"/>
        <v>#NUM!</v>
      </c>
      <c r="J444" s="5" t="e">
        <f>IF(A444="","",MAX(0,I444-'Dados gerais'!$B$14/1000000))</f>
        <v>#NUM!</v>
      </c>
      <c r="K444" s="5" t="e">
        <f t="shared" si="27"/>
        <v>#NUM!</v>
      </c>
    </row>
    <row r="445" spans="1:11" x14ac:dyDescent="0.25">
      <c r="A445" s="2" t="e">
        <f>'Série de vazões medidas'!A447</f>
        <v>#NUM!</v>
      </c>
      <c r="B445" s="1" t="e">
        <f>IF(A445="","",'Série de vazões medidas'!C447*'Dados gerais'!$B$11/'Dados gerais'!$B$10)</f>
        <v>#NUM!</v>
      </c>
      <c r="C445" s="4" t="e">
        <f t="shared" si="26"/>
        <v>#NUM!</v>
      </c>
      <c r="D445" s="4" t="e">
        <f>IF(A445="","",B445*86400*'Série de vazões medidas'!B447/1000000)</f>
        <v>#NUM!</v>
      </c>
      <c r="E445" t="e">
        <f>IF(A445="","",VLOOKUP(C445*1000000,'Dados gerais'!$C$28:$D$2916,2))</f>
        <v>#NUM!</v>
      </c>
      <c r="F445" s="5" t="e">
        <f>IF(A445="","",VLOOKUP(MONTH($A445),'Dados gerais'!$I$5:$J$16,2))</f>
        <v>#NUM!</v>
      </c>
      <c r="G445" s="5" t="e">
        <f t="shared" si="24"/>
        <v>#NUM!</v>
      </c>
      <c r="H445" s="1" t="e">
        <f>IF(A445="","",IF(C445&lt;'Dados gerais'!$B$15/1000000,0,('Dados gerais'!$B$21+'Dados gerais'!$B$19)*86400*'Série de vazões medidas'!B447/1000000))</f>
        <v>#NUM!</v>
      </c>
      <c r="I445" s="5" t="e">
        <f t="shared" si="25"/>
        <v>#NUM!</v>
      </c>
      <c r="J445" s="5" t="e">
        <f>IF(A445="","",MAX(0,I445-'Dados gerais'!$B$14/1000000))</f>
        <v>#NUM!</v>
      </c>
      <c r="K445" s="5" t="e">
        <f t="shared" si="27"/>
        <v>#NUM!</v>
      </c>
    </row>
    <row r="446" spans="1:11" x14ac:dyDescent="0.25">
      <c r="A446" s="2" t="e">
        <f>'Série de vazões medidas'!A448</f>
        <v>#NUM!</v>
      </c>
      <c r="B446" s="1" t="e">
        <f>IF(A446="","",'Série de vazões medidas'!C448*'Dados gerais'!$B$11/'Dados gerais'!$B$10)</f>
        <v>#NUM!</v>
      </c>
      <c r="C446" s="4" t="e">
        <f t="shared" si="26"/>
        <v>#NUM!</v>
      </c>
      <c r="D446" s="4" t="e">
        <f>IF(A446="","",B446*86400*'Série de vazões medidas'!B448/1000000)</f>
        <v>#NUM!</v>
      </c>
      <c r="E446" t="e">
        <f>IF(A446="","",VLOOKUP(C446*1000000,'Dados gerais'!$C$28:$D$2916,2))</f>
        <v>#NUM!</v>
      </c>
      <c r="F446" s="5" t="e">
        <f>IF(A446="","",VLOOKUP(MONTH($A446),'Dados gerais'!$I$5:$J$16,2))</f>
        <v>#NUM!</v>
      </c>
      <c r="G446" s="5" t="e">
        <f t="shared" si="24"/>
        <v>#NUM!</v>
      </c>
      <c r="H446" s="1" t="e">
        <f>IF(A446="","",IF(C446&lt;'Dados gerais'!$B$15/1000000,0,('Dados gerais'!$B$21+'Dados gerais'!$B$19)*86400*'Série de vazões medidas'!B448/1000000))</f>
        <v>#NUM!</v>
      </c>
      <c r="I446" s="5" t="e">
        <f t="shared" si="25"/>
        <v>#NUM!</v>
      </c>
      <c r="J446" s="5" t="e">
        <f>IF(A446="","",MAX(0,I446-'Dados gerais'!$B$14/1000000))</f>
        <v>#NUM!</v>
      </c>
      <c r="K446" s="5" t="e">
        <f t="shared" si="27"/>
        <v>#NUM!</v>
      </c>
    </row>
    <row r="447" spans="1:11" x14ac:dyDescent="0.25">
      <c r="A447" s="2" t="e">
        <f>'Série de vazões medidas'!A449</f>
        <v>#NUM!</v>
      </c>
      <c r="B447" s="1" t="e">
        <f>IF(A447="","",'Série de vazões medidas'!C449*'Dados gerais'!$B$11/'Dados gerais'!$B$10)</f>
        <v>#NUM!</v>
      </c>
      <c r="C447" s="4" t="e">
        <f t="shared" si="26"/>
        <v>#NUM!</v>
      </c>
      <c r="D447" s="4" t="e">
        <f>IF(A447="","",B447*86400*'Série de vazões medidas'!B449/1000000)</f>
        <v>#NUM!</v>
      </c>
      <c r="E447" t="e">
        <f>IF(A447="","",VLOOKUP(C447*1000000,'Dados gerais'!$C$28:$D$2916,2))</f>
        <v>#NUM!</v>
      </c>
      <c r="F447" s="5" t="e">
        <f>IF(A447="","",VLOOKUP(MONTH($A447),'Dados gerais'!$I$5:$J$16,2))</f>
        <v>#NUM!</v>
      </c>
      <c r="G447" s="5" t="e">
        <f t="shared" si="24"/>
        <v>#NUM!</v>
      </c>
      <c r="H447" s="1" t="e">
        <f>IF(A447="","",IF(C447&lt;'Dados gerais'!$B$15/1000000,0,('Dados gerais'!$B$21+'Dados gerais'!$B$19)*86400*'Série de vazões medidas'!B449/1000000))</f>
        <v>#NUM!</v>
      </c>
      <c r="I447" s="5" t="e">
        <f t="shared" si="25"/>
        <v>#NUM!</v>
      </c>
      <c r="J447" s="5" t="e">
        <f>IF(A447="","",MAX(0,I447-'Dados gerais'!$B$14/1000000))</f>
        <v>#NUM!</v>
      </c>
      <c r="K447" s="5" t="e">
        <f t="shared" si="27"/>
        <v>#NUM!</v>
      </c>
    </row>
    <row r="448" spans="1:11" x14ac:dyDescent="0.25">
      <c r="A448" s="2" t="e">
        <f>'Série de vazões medidas'!A450</f>
        <v>#NUM!</v>
      </c>
      <c r="B448" s="1" t="e">
        <f>IF(A448="","",'Série de vazões medidas'!C450*'Dados gerais'!$B$11/'Dados gerais'!$B$10)</f>
        <v>#NUM!</v>
      </c>
      <c r="C448" s="4" t="e">
        <f t="shared" si="26"/>
        <v>#NUM!</v>
      </c>
      <c r="D448" s="4" t="e">
        <f>IF(A448="","",B448*86400*'Série de vazões medidas'!B450/1000000)</f>
        <v>#NUM!</v>
      </c>
      <c r="E448" t="e">
        <f>IF(A448="","",VLOOKUP(C448*1000000,'Dados gerais'!$C$28:$D$2916,2))</f>
        <v>#NUM!</v>
      </c>
      <c r="F448" s="5" t="e">
        <f>IF(A448="","",VLOOKUP(MONTH($A448),'Dados gerais'!$I$5:$J$16,2))</f>
        <v>#NUM!</v>
      </c>
      <c r="G448" s="5" t="e">
        <f t="shared" si="24"/>
        <v>#NUM!</v>
      </c>
      <c r="H448" s="1" t="e">
        <f>IF(A448="","",IF(C448&lt;'Dados gerais'!$B$15/1000000,0,('Dados gerais'!$B$21+'Dados gerais'!$B$19)*86400*'Série de vazões medidas'!B450/1000000))</f>
        <v>#NUM!</v>
      </c>
      <c r="I448" s="5" t="e">
        <f t="shared" si="25"/>
        <v>#NUM!</v>
      </c>
      <c r="J448" s="5" t="e">
        <f>IF(A448="","",MAX(0,I448-'Dados gerais'!$B$14/1000000))</f>
        <v>#NUM!</v>
      </c>
      <c r="K448" s="5" t="e">
        <f t="shared" si="27"/>
        <v>#NUM!</v>
      </c>
    </row>
    <row r="449" spans="1:11" x14ac:dyDescent="0.25">
      <c r="A449" s="2" t="e">
        <f>'Série de vazões medidas'!A451</f>
        <v>#NUM!</v>
      </c>
      <c r="B449" s="1" t="e">
        <f>IF(A449="","",'Série de vazões medidas'!C451*'Dados gerais'!$B$11/'Dados gerais'!$B$10)</f>
        <v>#NUM!</v>
      </c>
      <c r="C449" s="4" t="e">
        <f t="shared" si="26"/>
        <v>#NUM!</v>
      </c>
      <c r="D449" s="4" t="e">
        <f>IF(A449="","",B449*86400*'Série de vazões medidas'!B451/1000000)</f>
        <v>#NUM!</v>
      </c>
      <c r="E449" t="e">
        <f>IF(A449="","",VLOOKUP(C449*1000000,'Dados gerais'!$C$28:$D$2916,2))</f>
        <v>#NUM!</v>
      </c>
      <c r="F449" s="5" t="e">
        <f>IF(A449="","",VLOOKUP(MONTH($A449),'Dados gerais'!$I$5:$J$16,2))</f>
        <v>#NUM!</v>
      </c>
      <c r="G449" s="5" t="e">
        <f t="shared" si="24"/>
        <v>#NUM!</v>
      </c>
      <c r="H449" s="1" t="e">
        <f>IF(A449="","",IF(C449&lt;'Dados gerais'!$B$15/1000000,0,('Dados gerais'!$B$21+'Dados gerais'!$B$19)*86400*'Série de vazões medidas'!B451/1000000))</f>
        <v>#NUM!</v>
      </c>
      <c r="I449" s="5" t="e">
        <f t="shared" si="25"/>
        <v>#NUM!</v>
      </c>
      <c r="J449" s="5" t="e">
        <f>IF(A449="","",MAX(0,I449-'Dados gerais'!$B$14/1000000))</f>
        <v>#NUM!</v>
      </c>
      <c r="K449" s="5" t="e">
        <f t="shared" si="27"/>
        <v>#NUM!</v>
      </c>
    </row>
    <row r="450" spans="1:11" x14ac:dyDescent="0.25">
      <c r="A450" s="2" t="e">
        <f>'Série de vazões medidas'!A452</f>
        <v>#NUM!</v>
      </c>
      <c r="B450" s="1" t="e">
        <f>IF(A450="","",'Série de vazões medidas'!C452*'Dados gerais'!$B$11/'Dados gerais'!$B$10)</f>
        <v>#NUM!</v>
      </c>
      <c r="C450" s="4" t="e">
        <f t="shared" si="26"/>
        <v>#NUM!</v>
      </c>
      <c r="D450" s="4" t="e">
        <f>IF(A450="","",B450*86400*'Série de vazões medidas'!B452/1000000)</f>
        <v>#NUM!</v>
      </c>
      <c r="E450" t="e">
        <f>IF(A450="","",VLOOKUP(C450*1000000,'Dados gerais'!$C$28:$D$2916,2))</f>
        <v>#NUM!</v>
      </c>
      <c r="F450" s="5" t="e">
        <f>IF(A450="","",VLOOKUP(MONTH($A450),'Dados gerais'!$I$5:$J$16,2))</f>
        <v>#NUM!</v>
      </c>
      <c r="G450" s="5" t="e">
        <f t="shared" si="24"/>
        <v>#NUM!</v>
      </c>
      <c r="H450" s="1" t="e">
        <f>IF(A450="","",IF(C450&lt;'Dados gerais'!$B$15/1000000,0,('Dados gerais'!$B$21+'Dados gerais'!$B$19)*86400*'Série de vazões medidas'!B452/1000000))</f>
        <v>#NUM!</v>
      </c>
      <c r="I450" s="5" t="e">
        <f t="shared" si="25"/>
        <v>#NUM!</v>
      </c>
      <c r="J450" s="5" t="e">
        <f>IF(A450="","",MAX(0,I450-'Dados gerais'!$B$14/1000000))</f>
        <v>#NUM!</v>
      </c>
      <c r="K450" s="5" t="e">
        <f t="shared" si="27"/>
        <v>#NUM!</v>
      </c>
    </row>
    <row r="451" spans="1:11" x14ac:dyDescent="0.25">
      <c r="A451" s="2" t="e">
        <f>'Série de vazões medidas'!A453</f>
        <v>#NUM!</v>
      </c>
      <c r="B451" s="1" t="e">
        <f>IF(A451="","",'Série de vazões medidas'!C453*'Dados gerais'!$B$11/'Dados gerais'!$B$10)</f>
        <v>#NUM!</v>
      </c>
      <c r="C451" s="4" t="e">
        <f t="shared" si="26"/>
        <v>#NUM!</v>
      </c>
      <c r="D451" s="4" t="e">
        <f>IF(A451="","",B451*86400*'Série de vazões medidas'!B453/1000000)</f>
        <v>#NUM!</v>
      </c>
      <c r="E451" t="e">
        <f>IF(A451="","",VLOOKUP(C451*1000000,'Dados gerais'!$C$28:$D$2916,2))</f>
        <v>#NUM!</v>
      </c>
      <c r="F451" s="5" t="e">
        <f>IF(A451="","",VLOOKUP(MONTH($A451),'Dados gerais'!$I$5:$J$16,2))</f>
        <v>#NUM!</v>
      </c>
      <c r="G451" s="5" t="e">
        <f t="shared" ref="G451:G514" si="28">IF(A451="","",E451*F451/1000/1000000)</f>
        <v>#NUM!</v>
      </c>
      <c r="H451" s="1" t="e">
        <f>IF(A451="","",IF(C451&lt;'Dados gerais'!$B$15/1000000,0,('Dados gerais'!$B$21+'Dados gerais'!$B$19)*86400*'Série de vazões medidas'!B453/1000000))</f>
        <v>#NUM!</v>
      </c>
      <c r="I451" s="5" t="e">
        <f t="shared" ref="I451:I514" si="29">IF(A451="","",C451-G451-H451+D451)</f>
        <v>#NUM!</v>
      </c>
      <c r="J451" s="5" t="e">
        <f>IF(A451="","",MAX(0,I451-'Dados gerais'!$B$14/1000000))</f>
        <v>#NUM!</v>
      </c>
      <c r="K451" s="5" t="e">
        <f t="shared" si="27"/>
        <v>#NUM!</v>
      </c>
    </row>
    <row r="452" spans="1:11" x14ac:dyDescent="0.25">
      <c r="A452" s="2" t="e">
        <f>'Série de vazões medidas'!A454</f>
        <v>#NUM!</v>
      </c>
      <c r="B452" s="1" t="e">
        <f>IF(A452="","",'Série de vazões medidas'!C454*'Dados gerais'!$B$11/'Dados gerais'!$B$10)</f>
        <v>#NUM!</v>
      </c>
      <c r="C452" s="4" t="e">
        <f t="shared" ref="C452:C515" si="30">IF(A452="","",K451)</f>
        <v>#NUM!</v>
      </c>
      <c r="D452" s="4" t="e">
        <f>IF(A452="","",B452*86400*'Série de vazões medidas'!B454/1000000)</f>
        <v>#NUM!</v>
      </c>
      <c r="E452" t="e">
        <f>IF(A452="","",VLOOKUP(C452*1000000,'Dados gerais'!$C$28:$D$2916,2))</f>
        <v>#NUM!</v>
      </c>
      <c r="F452" s="5" t="e">
        <f>IF(A452="","",VLOOKUP(MONTH($A452),'Dados gerais'!$I$5:$J$16,2))</f>
        <v>#NUM!</v>
      </c>
      <c r="G452" s="5" t="e">
        <f t="shared" si="28"/>
        <v>#NUM!</v>
      </c>
      <c r="H452" s="1" t="e">
        <f>IF(A452="","",IF(C452&lt;'Dados gerais'!$B$15/1000000,0,('Dados gerais'!$B$21+'Dados gerais'!$B$19)*86400*'Série de vazões medidas'!B454/1000000))</f>
        <v>#NUM!</v>
      </c>
      <c r="I452" s="5" t="e">
        <f t="shared" si="29"/>
        <v>#NUM!</v>
      </c>
      <c r="J452" s="5" t="e">
        <f>IF(A452="","",MAX(0,I452-'Dados gerais'!$B$14/1000000))</f>
        <v>#NUM!</v>
      </c>
      <c r="K452" s="5" t="e">
        <f t="shared" ref="K452:K515" si="31">IF(A452="","",I452-J452)</f>
        <v>#NUM!</v>
      </c>
    </row>
    <row r="453" spans="1:11" x14ac:dyDescent="0.25">
      <c r="A453" s="2" t="e">
        <f>'Série de vazões medidas'!A455</f>
        <v>#NUM!</v>
      </c>
      <c r="B453" s="1" t="e">
        <f>IF(A453="","",'Série de vazões medidas'!C455*'Dados gerais'!$B$11/'Dados gerais'!$B$10)</f>
        <v>#NUM!</v>
      </c>
      <c r="C453" s="4" t="e">
        <f t="shared" si="30"/>
        <v>#NUM!</v>
      </c>
      <c r="D453" s="4" t="e">
        <f>IF(A453="","",B453*86400*'Série de vazões medidas'!B455/1000000)</f>
        <v>#NUM!</v>
      </c>
      <c r="E453" t="e">
        <f>IF(A453="","",VLOOKUP(C453*1000000,'Dados gerais'!$C$28:$D$2916,2))</f>
        <v>#NUM!</v>
      </c>
      <c r="F453" s="5" t="e">
        <f>IF(A453="","",VLOOKUP(MONTH($A453),'Dados gerais'!$I$5:$J$16,2))</f>
        <v>#NUM!</v>
      </c>
      <c r="G453" s="5" t="e">
        <f t="shared" si="28"/>
        <v>#NUM!</v>
      </c>
      <c r="H453" s="1" t="e">
        <f>IF(A453="","",IF(C453&lt;'Dados gerais'!$B$15/1000000,0,('Dados gerais'!$B$21+'Dados gerais'!$B$19)*86400*'Série de vazões medidas'!B455/1000000))</f>
        <v>#NUM!</v>
      </c>
      <c r="I453" s="5" t="e">
        <f t="shared" si="29"/>
        <v>#NUM!</v>
      </c>
      <c r="J453" s="5" t="e">
        <f>IF(A453="","",MAX(0,I453-'Dados gerais'!$B$14/1000000))</f>
        <v>#NUM!</v>
      </c>
      <c r="K453" s="5" t="e">
        <f t="shared" si="31"/>
        <v>#NUM!</v>
      </c>
    </row>
    <row r="454" spans="1:11" x14ac:dyDescent="0.25">
      <c r="A454" s="2" t="e">
        <f>'Série de vazões medidas'!A456</f>
        <v>#NUM!</v>
      </c>
      <c r="B454" s="1" t="e">
        <f>IF(A454="","",'Série de vazões medidas'!C456*'Dados gerais'!$B$11/'Dados gerais'!$B$10)</f>
        <v>#NUM!</v>
      </c>
      <c r="C454" s="4" t="e">
        <f t="shared" si="30"/>
        <v>#NUM!</v>
      </c>
      <c r="D454" s="4" t="e">
        <f>IF(A454="","",B454*86400*'Série de vazões medidas'!B456/1000000)</f>
        <v>#NUM!</v>
      </c>
      <c r="E454" t="e">
        <f>IF(A454="","",VLOOKUP(C454*1000000,'Dados gerais'!$C$28:$D$2916,2))</f>
        <v>#NUM!</v>
      </c>
      <c r="F454" s="5" t="e">
        <f>IF(A454="","",VLOOKUP(MONTH($A454),'Dados gerais'!$I$5:$J$16,2))</f>
        <v>#NUM!</v>
      </c>
      <c r="G454" s="5" t="e">
        <f t="shared" si="28"/>
        <v>#NUM!</v>
      </c>
      <c r="H454" s="1" t="e">
        <f>IF(A454="","",IF(C454&lt;'Dados gerais'!$B$15/1000000,0,('Dados gerais'!$B$21+'Dados gerais'!$B$19)*86400*'Série de vazões medidas'!B456/1000000))</f>
        <v>#NUM!</v>
      </c>
      <c r="I454" s="5" t="e">
        <f t="shared" si="29"/>
        <v>#NUM!</v>
      </c>
      <c r="J454" s="5" t="e">
        <f>IF(A454="","",MAX(0,I454-'Dados gerais'!$B$14/1000000))</f>
        <v>#NUM!</v>
      </c>
      <c r="K454" s="5" t="e">
        <f t="shared" si="31"/>
        <v>#NUM!</v>
      </c>
    </row>
    <row r="455" spans="1:11" x14ac:dyDescent="0.25">
      <c r="A455" s="2" t="e">
        <f>'Série de vazões medidas'!A457</f>
        <v>#NUM!</v>
      </c>
      <c r="B455" s="1" t="e">
        <f>IF(A455="","",'Série de vazões medidas'!C457*'Dados gerais'!$B$11/'Dados gerais'!$B$10)</f>
        <v>#NUM!</v>
      </c>
      <c r="C455" s="4" t="e">
        <f t="shared" si="30"/>
        <v>#NUM!</v>
      </c>
      <c r="D455" s="4" t="e">
        <f>IF(A455="","",B455*86400*'Série de vazões medidas'!B457/1000000)</f>
        <v>#NUM!</v>
      </c>
      <c r="E455" t="e">
        <f>IF(A455="","",VLOOKUP(C455*1000000,'Dados gerais'!$C$28:$D$2916,2))</f>
        <v>#NUM!</v>
      </c>
      <c r="F455" s="5" t="e">
        <f>IF(A455="","",VLOOKUP(MONTH($A455),'Dados gerais'!$I$5:$J$16,2))</f>
        <v>#NUM!</v>
      </c>
      <c r="G455" s="5" t="e">
        <f t="shared" si="28"/>
        <v>#NUM!</v>
      </c>
      <c r="H455" s="1" t="e">
        <f>IF(A455="","",IF(C455&lt;'Dados gerais'!$B$15/1000000,0,('Dados gerais'!$B$21+'Dados gerais'!$B$19)*86400*'Série de vazões medidas'!B457/1000000))</f>
        <v>#NUM!</v>
      </c>
      <c r="I455" s="5" t="e">
        <f t="shared" si="29"/>
        <v>#NUM!</v>
      </c>
      <c r="J455" s="5" t="e">
        <f>IF(A455="","",MAX(0,I455-'Dados gerais'!$B$14/1000000))</f>
        <v>#NUM!</v>
      </c>
      <c r="K455" s="5" t="e">
        <f t="shared" si="31"/>
        <v>#NUM!</v>
      </c>
    </row>
    <row r="456" spans="1:11" x14ac:dyDescent="0.25">
      <c r="A456" s="2" t="e">
        <f>'Série de vazões medidas'!A458</f>
        <v>#NUM!</v>
      </c>
      <c r="B456" s="1" t="e">
        <f>IF(A456="","",'Série de vazões medidas'!C458*'Dados gerais'!$B$11/'Dados gerais'!$B$10)</f>
        <v>#NUM!</v>
      </c>
      <c r="C456" s="4" t="e">
        <f t="shared" si="30"/>
        <v>#NUM!</v>
      </c>
      <c r="D456" s="4" t="e">
        <f>IF(A456="","",B456*86400*'Série de vazões medidas'!B458/1000000)</f>
        <v>#NUM!</v>
      </c>
      <c r="E456" t="e">
        <f>IF(A456="","",VLOOKUP(C456*1000000,'Dados gerais'!$C$28:$D$2916,2))</f>
        <v>#NUM!</v>
      </c>
      <c r="F456" s="5" t="e">
        <f>IF(A456="","",VLOOKUP(MONTH($A456),'Dados gerais'!$I$5:$J$16,2))</f>
        <v>#NUM!</v>
      </c>
      <c r="G456" s="5" t="e">
        <f t="shared" si="28"/>
        <v>#NUM!</v>
      </c>
      <c r="H456" s="1" t="e">
        <f>IF(A456="","",IF(C456&lt;'Dados gerais'!$B$15/1000000,0,('Dados gerais'!$B$21+'Dados gerais'!$B$19)*86400*'Série de vazões medidas'!B458/1000000))</f>
        <v>#NUM!</v>
      </c>
      <c r="I456" s="5" t="e">
        <f t="shared" si="29"/>
        <v>#NUM!</v>
      </c>
      <c r="J456" s="5" t="e">
        <f>IF(A456="","",MAX(0,I456-'Dados gerais'!$B$14/1000000))</f>
        <v>#NUM!</v>
      </c>
      <c r="K456" s="5" t="e">
        <f t="shared" si="31"/>
        <v>#NUM!</v>
      </c>
    </row>
    <row r="457" spans="1:11" x14ac:dyDescent="0.25">
      <c r="A457" s="2" t="e">
        <f>'Série de vazões medidas'!A459</f>
        <v>#NUM!</v>
      </c>
      <c r="B457" s="1" t="e">
        <f>IF(A457="","",'Série de vazões medidas'!C459*'Dados gerais'!$B$11/'Dados gerais'!$B$10)</f>
        <v>#NUM!</v>
      </c>
      <c r="C457" s="4" t="e">
        <f t="shared" si="30"/>
        <v>#NUM!</v>
      </c>
      <c r="D457" s="4" t="e">
        <f>IF(A457="","",B457*86400*'Série de vazões medidas'!B459/1000000)</f>
        <v>#NUM!</v>
      </c>
      <c r="E457" t="e">
        <f>IF(A457="","",VLOOKUP(C457*1000000,'Dados gerais'!$C$28:$D$2916,2))</f>
        <v>#NUM!</v>
      </c>
      <c r="F457" s="5" t="e">
        <f>IF(A457="","",VLOOKUP(MONTH($A457),'Dados gerais'!$I$5:$J$16,2))</f>
        <v>#NUM!</v>
      </c>
      <c r="G457" s="5" t="e">
        <f t="shared" si="28"/>
        <v>#NUM!</v>
      </c>
      <c r="H457" s="1" t="e">
        <f>IF(A457="","",IF(C457&lt;'Dados gerais'!$B$15/1000000,0,('Dados gerais'!$B$21+'Dados gerais'!$B$19)*86400*'Série de vazões medidas'!B459/1000000))</f>
        <v>#NUM!</v>
      </c>
      <c r="I457" s="5" t="e">
        <f t="shared" si="29"/>
        <v>#NUM!</v>
      </c>
      <c r="J457" s="5" t="e">
        <f>IF(A457="","",MAX(0,I457-'Dados gerais'!$B$14/1000000))</f>
        <v>#NUM!</v>
      </c>
      <c r="K457" s="5" t="e">
        <f t="shared" si="31"/>
        <v>#NUM!</v>
      </c>
    </row>
    <row r="458" spans="1:11" x14ac:dyDescent="0.25">
      <c r="A458" s="2" t="e">
        <f>'Série de vazões medidas'!A460</f>
        <v>#NUM!</v>
      </c>
      <c r="B458" s="1" t="e">
        <f>IF(A458="","",'Série de vazões medidas'!C460*'Dados gerais'!$B$11/'Dados gerais'!$B$10)</f>
        <v>#NUM!</v>
      </c>
      <c r="C458" s="4" t="e">
        <f t="shared" si="30"/>
        <v>#NUM!</v>
      </c>
      <c r="D458" s="4" t="e">
        <f>IF(A458="","",B458*86400*'Série de vazões medidas'!B460/1000000)</f>
        <v>#NUM!</v>
      </c>
      <c r="E458" t="e">
        <f>IF(A458="","",VLOOKUP(C458*1000000,'Dados gerais'!$C$28:$D$2916,2))</f>
        <v>#NUM!</v>
      </c>
      <c r="F458" s="5" t="e">
        <f>IF(A458="","",VLOOKUP(MONTH($A458),'Dados gerais'!$I$5:$J$16,2))</f>
        <v>#NUM!</v>
      </c>
      <c r="G458" s="5" t="e">
        <f t="shared" si="28"/>
        <v>#NUM!</v>
      </c>
      <c r="H458" s="1" t="e">
        <f>IF(A458="","",IF(C458&lt;'Dados gerais'!$B$15/1000000,0,('Dados gerais'!$B$21+'Dados gerais'!$B$19)*86400*'Série de vazões medidas'!B460/1000000))</f>
        <v>#NUM!</v>
      </c>
      <c r="I458" s="5" t="e">
        <f t="shared" si="29"/>
        <v>#NUM!</v>
      </c>
      <c r="J458" s="5" t="e">
        <f>IF(A458="","",MAX(0,I458-'Dados gerais'!$B$14/1000000))</f>
        <v>#NUM!</v>
      </c>
      <c r="K458" s="5" t="e">
        <f t="shared" si="31"/>
        <v>#NUM!</v>
      </c>
    </row>
    <row r="459" spans="1:11" x14ac:dyDescent="0.25">
      <c r="A459" s="2" t="e">
        <f>'Série de vazões medidas'!A461</f>
        <v>#NUM!</v>
      </c>
      <c r="B459" s="1" t="e">
        <f>IF(A459="","",'Série de vazões medidas'!C461*'Dados gerais'!$B$11/'Dados gerais'!$B$10)</f>
        <v>#NUM!</v>
      </c>
      <c r="C459" s="4" t="e">
        <f t="shared" si="30"/>
        <v>#NUM!</v>
      </c>
      <c r="D459" s="4" t="e">
        <f>IF(A459="","",B459*86400*'Série de vazões medidas'!B461/1000000)</f>
        <v>#NUM!</v>
      </c>
      <c r="E459" t="e">
        <f>IF(A459="","",VLOOKUP(C459*1000000,'Dados gerais'!$C$28:$D$2916,2))</f>
        <v>#NUM!</v>
      </c>
      <c r="F459" s="5" t="e">
        <f>IF(A459="","",VLOOKUP(MONTH($A459),'Dados gerais'!$I$5:$J$16,2))</f>
        <v>#NUM!</v>
      </c>
      <c r="G459" s="5" t="e">
        <f t="shared" si="28"/>
        <v>#NUM!</v>
      </c>
      <c r="H459" s="1" t="e">
        <f>IF(A459="","",IF(C459&lt;'Dados gerais'!$B$15/1000000,0,('Dados gerais'!$B$21+'Dados gerais'!$B$19)*86400*'Série de vazões medidas'!B461/1000000))</f>
        <v>#NUM!</v>
      </c>
      <c r="I459" s="5" t="e">
        <f t="shared" si="29"/>
        <v>#NUM!</v>
      </c>
      <c r="J459" s="5" t="e">
        <f>IF(A459="","",MAX(0,I459-'Dados gerais'!$B$14/1000000))</f>
        <v>#NUM!</v>
      </c>
      <c r="K459" s="5" t="e">
        <f t="shared" si="31"/>
        <v>#NUM!</v>
      </c>
    </row>
    <row r="460" spans="1:11" x14ac:dyDescent="0.25">
      <c r="A460" s="2" t="e">
        <f>'Série de vazões medidas'!A462</f>
        <v>#NUM!</v>
      </c>
      <c r="B460" s="1" t="e">
        <f>IF(A460="","",'Série de vazões medidas'!C462*'Dados gerais'!$B$11/'Dados gerais'!$B$10)</f>
        <v>#NUM!</v>
      </c>
      <c r="C460" s="4" t="e">
        <f t="shared" si="30"/>
        <v>#NUM!</v>
      </c>
      <c r="D460" s="4" t="e">
        <f>IF(A460="","",B460*86400*'Série de vazões medidas'!B462/1000000)</f>
        <v>#NUM!</v>
      </c>
      <c r="E460" t="e">
        <f>IF(A460="","",VLOOKUP(C460*1000000,'Dados gerais'!$C$28:$D$2916,2))</f>
        <v>#NUM!</v>
      </c>
      <c r="F460" s="5" t="e">
        <f>IF(A460="","",VLOOKUP(MONTH($A460),'Dados gerais'!$I$5:$J$16,2))</f>
        <v>#NUM!</v>
      </c>
      <c r="G460" s="5" t="e">
        <f t="shared" si="28"/>
        <v>#NUM!</v>
      </c>
      <c r="H460" s="1" t="e">
        <f>IF(A460="","",IF(C460&lt;'Dados gerais'!$B$15/1000000,0,('Dados gerais'!$B$21+'Dados gerais'!$B$19)*86400*'Série de vazões medidas'!B462/1000000))</f>
        <v>#NUM!</v>
      </c>
      <c r="I460" s="5" t="e">
        <f t="shared" si="29"/>
        <v>#NUM!</v>
      </c>
      <c r="J460" s="5" t="e">
        <f>IF(A460="","",MAX(0,I460-'Dados gerais'!$B$14/1000000))</f>
        <v>#NUM!</v>
      </c>
      <c r="K460" s="5" t="e">
        <f t="shared" si="31"/>
        <v>#NUM!</v>
      </c>
    </row>
    <row r="461" spans="1:11" x14ac:dyDescent="0.25">
      <c r="A461" s="2" t="e">
        <f>'Série de vazões medidas'!A463</f>
        <v>#NUM!</v>
      </c>
      <c r="B461" s="1" t="e">
        <f>IF(A461="","",'Série de vazões medidas'!C463*'Dados gerais'!$B$11/'Dados gerais'!$B$10)</f>
        <v>#NUM!</v>
      </c>
      <c r="C461" s="4" t="e">
        <f t="shared" si="30"/>
        <v>#NUM!</v>
      </c>
      <c r="D461" s="4" t="e">
        <f>IF(A461="","",B461*86400*'Série de vazões medidas'!B463/1000000)</f>
        <v>#NUM!</v>
      </c>
      <c r="E461" t="e">
        <f>IF(A461="","",VLOOKUP(C461*1000000,'Dados gerais'!$C$28:$D$2916,2))</f>
        <v>#NUM!</v>
      </c>
      <c r="F461" s="5" t="e">
        <f>IF(A461="","",VLOOKUP(MONTH($A461),'Dados gerais'!$I$5:$J$16,2))</f>
        <v>#NUM!</v>
      </c>
      <c r="G461" s="5" t="e">
        <f t="shared" si="28"/>
        <v>#NUM!</v>
      </c>
      <c r="H461" s="1" t="e">
        <f>IF(A461="","",IF(C461&lt;'Dados gerais'!$B$15/1000000,0,('Dados gerais'!$B$21+'Dados gerais'!$B$19)*86400*'Série de vazões medidas'!B463/1000000))</f>
        <v>#NUM!</v>
      </c>
      <c r="I461" s="5" t="e">
        <f t="shared" si="29"/>
        <v>#NUM!</v>
      </c>
      <c r="J461" s="5" t="e">
        <f>IF(A461="","",MAX(0,I461-'Dados gerais'!$B$14/1000000))</f>
        <v>#NUM!</v>
      </c>
      <c r="K461" s="5" t="e">
        <f t="shared" si="31"/>
        <v>#NUM!</v>
      </c>
    </row>
    <row r="462" spans="1:11" x14ac:dyDescent="0.25">
      <c r="A462" s="2" t="e">
        <f>'Série de vazões medidas'!A464</f>
        <v>#NUM!</v>
      </c>
      <c r="B462" s="1" t="e">
        <f>IF(A462="","",'Série de vazões medidas'!C464*'Dados gerais'!$B$11/'Dados gerais'!$B$10)</f>
        <v>#NUM!</v>
      </c>
      <c r="C462" s="4" t="e">
        <f t="shared" si="30"/>
        <v>#NUM!</v>
      </c>
      <c r="D462" s="4" t="e">
        <f>IF(A462="","",B462*86400*'Série de vazões medidas'!B464/1000000)</f>
        <v>#NUM!</v>
      </c>
      <c r="E462" t="e">
        <f>IF(A462="","",VLOOKUP(C462*1000000,'Dados gerais'!$C$28:$D$2916,2))</f>
        <v>#NUM!</v>
      </c>
      <c r="F462" s="5" t="e">
        <f>IF(A462="","",VLOOKUP(MONTH($A462),'Dados gerais'!$I$5:$J$16,2))</f>
        <v>#NUM!</v>
      </c>
      <c r="G462" s="5" t="e">
        <f t="shared" si="28"/>
        <v>#NUM!</v>
      </c>
      <c r="H462" s="1" t="e">
        <f>IF(A462="","",IF(C462&lt;'Dados gerais'!$B$15/1000000,0,('Dados gerais'!$B$21+'Dados gerais'!$B$19)*86400*'Série de vazões medidas'!B464/1000000))</f>
        <v>#NUM!</v>
      </c>
      <c r="I462" s="5" t="e">
        <f t="shared" si="29"/>
        <v>#NUM!</v>
      </c>
      <c r="J462" s="5" t="e">
        <f>IF(A462="","",MAX(0,I462-'Dados gerais'!$B$14/1000000))</f>
        <v>#NUM!</v>
      </c>
      <c r="K462" s="5" t="e">
        <f t="shared" si="31"/>
        <v>#NUM!</v>
      </c>
    </row>
    <row r="463" spans="1:11" x14ac:dyDescent="0.25">
      <c r="A463" s="2" t="e">
        <f>'Série de vazões medidas'!A465</f>
        <v>#NUM!</v>
      </c>
      <c r="B463" s="1" t="e">
        <f>IF(A463="","",'Série de vazões medidas'!C465*'Dados gerais'!$B$11/'Dados gerais'!$B$10)</f>
        <v>#NUM!</v>
      </c>
      <c r="C463" s="4" t="e">
        <f t="shared" si="30"/>
        <v>#NUM!</v>
      </c>
      <c r="D463" s="4" t="e">
        <f>IF(A463="","",B463*86400*'Série de vazões medidas'!B465/1000000)</f>
        <v>#NUM!</v>
      </c>
      <c r="E463" t="e">
        <f>IF(A463="","",VLOOKUP(C463*1000000,'Dados gerais'!$C$28:$D$2916,2))</f>
        <v>#NUM!</v>
      </c>
      <c r="F463" s="5" t="e">
        <f>IF(A463="","",VLOOKUP(MONTH($A463),'Dados gerais'!$I$5:$J$16,2))</f>
        <v>#NUM!</v>
      </c>
      <c r="G463" s="5" t="e">
        <f t="shared" si="28"/>
        <v>#NUM!</v>
      </c>
      <c r="H463" s="1" t="e">
        <f>IF(A463="","",IF(C463&lt;'Dados gerais'!$B$15/1000000,0,('Dados gerais'!$B$21+'Dados gerais'!$B$19)*86400*'Série de vazões medidas'!B465/1000000))</f>
        <v>#NUM!</v>
      </c>
      <c r="I463" s="5" t="e">
        <f t="shared" si="29"/>
        <v>#NUM!</v>
      </c>
      <c r="J463" s="5" t="e">
        <f>IF(A463="","",MAX(0,I463-'Dados gerais'!$B$14/1000000))</f>
        <v>#NUM!</v>
      </c>
      <c r="K463" s="5" t="e">
        <f t="shared" si="31"/>
        <v>#NUM!</v>
      </c>
    </row>
    <row r="464" spans="1:11" x14ac:dyDescent="0.25">
      <c r="A464" s="2" t="e">
        <f>'Série de vazões medidas'!A466</f>
        <v>#NUM!</v>
      </c>
      <c r="B464" s="1" t="e">
        <f>IF(A464="","",'Série de vazões medidas'!C466*'Dados gerais'!$B$11/'Dados gerais'!$B$10)</f>
        <v>#NUM!</v>
      </c>
      <c r="C464" s="4" t="e">
        <f t="shared" si="30"/>
        <v>#NUM!</v>
      </c>
      <c r="D464" s="4" t="e">
        <f>IF(A464="","",B464*86400*'Série de vazões medidas'!B466/1000000)</f>
        <v>#NUM!</v>
      </c>
      <c r="E464" t="e">
        <f>IF(A464="","",VLOOKUP(C464*1000000,'Dados gerais'!$C$28:$D$2916,2))</f>
        <v>#NUM!</v>
      </c>
      <c r="F464" s="5" t="e">
        <f>IF(A464="","",VLOOKUP(MONTH($A464),'Dados gerais'!$I$5:$J$16,2))</f>
        <v>#NUM!</v>
      </c>
      <c r="G464" s="5" t="e">
        <f t="shared" si="28"/>
        <v>#NUM!</v>
      </c>
      <c r="H464" s="1" t="e">
        <f>IF(A464="","",IF(C464&lt;'Dados gerais'!$B$15/1000000,0,('Dados gerais'!$B$21+'Dados gerais'!$B$19)*86400*'Série de vazões medidas'!B466/1000000))</f>
        <v>#NUM!</v>
      </c>
      <c r="I464" s="5" t="e">
        <f t="shared" si="29"/>
        <v>#NUM!</v>
      </c>
      <c r="J464" s="5" t="e">
        <f>IF(A464="","",MAX(0,I464-'Dados gerais'!$B$14/1000000))</f>
        <v>#NUM!</v>
      </c>
      <c r="K464" s="5" t="e">
        <f t="shared" si="31"/>
        <v>#NUM!</v>
      </c>
    </row>
    <row r="465" spans="1:11" x14ac:dyDescent="0.25">
      <c r="A465" s="2" t="e">
        <f>'Série de vazões medidas'!A467</f>
        <v>#NUM!</v>
      </c>
      <c r="B465" s="1" t="e">
        <f>IF(A465="","",'Série de vazões medidas'!C467*'Dados gerais'!$B$11/'Dados gerais'!$B$10)</f>
        <v>#NUM!</v>
      </c>
      <c r="C465" s="4" t="e">
        <f t="shared" si="30"/>
        <v>#NUM!</v>
      </c>
      <c r="D465" s="4" t="e">
        <f>IF(A465="","",B465*86400*'Série de vazões medidas'!B467/1000000)</f>
        <v>#NUM!</v>
      </c>
      <c r="E465" t="e">
        <f>IF(A465="","",VLOOKUP(C465*1000000,'Dados gerais'!$C$28:$D$2916,2))</f>
        <v>#NUM!</v>
      </c>
      <c r="F465" s="5" t="e">
        <f>IF(A465="","",VLOOKUP(MONTH($A465),'Dados gerais'!$I$5:$J$16,2))</f>
        <v>#NUM!</v>
      </c>
      <c r="G465" s="5" t="e">
        <f t="shared" si="28"/>
        <v>#NUM!</v>
      </c>
      <c r="H465" s="1" t="e">
        <f>IF(A465="","",IF(C465&lt;'Dados gerais'!$B$15/1000000,0,('Dados gerais'!$B$21+'Dados gerais'!$B$19)*86400*'Série de vazões medidas'!B467/1000000))</f>
        <v>#NUM!</v>
      </c>
      <c r="I465" s="5" t="e">
        <f t="shared" si="29"/>
        <v>#NUM!</v>
      </c>
      <c r="J465" s="5" t="e">
        <f>IF(A465="","",MAX(0,I465-'Dados gerais'!$B$14/1000000))</f>
        <v>#NUM!</v>
      </c>
      <c r="K465" s="5" t="e">
        <f t="shared" si="31"/>
        <v>#NUM!</v>
      </c>
    </row>
    <row r="466" spans="1:11" x14ac:dyDescent="0.25">
      <c r="A466" s="2" t="e">
        <f>'Série de vazões medidas'!A468</f>
        <v>#NUM!</v>
      </c>
      <c r="B466" s="1" t="e">
        <f>IF(A466="","",'Série de vazões medidas'!C468*'Dados gerais'!$B$11/'Dados gerais'!$B$10)</f>
        <v>#NUM!</v>
      </c>
      <c r="C466" s="4" t="e">
        <f t="shared" si="30"/>
        <v>#NUM!</v>
      </c>
      <c r="D466" s="4" t="e">
        <f>IF(A466="","",B466*86400*'Série de vazões medidas'!B468/1000000)</f>
        <v>#NUM!</v>
      </c>
      <c r="E466" t="e">
        <f>IF(A466="","",VLOOKUP(C466*1000000,'Dados gerais'!$C$28:$D$2916,2))</f>
        <v>#NUM!</v>
      </c>
      <c r="F466" s="5" t="e">
        <f>IF(A466="","",VLOOKUP(MONTH($A466),'Dados gerais'!$I$5:$J$16,2))</f>
        <v>#NUM!</v>
      </c>
      <c r="G466" s="5" t="e">
        <f t="shared" si="28"/>
        <v>#NUM!</v>
      </c>
      <c r="H466" s="1" t="e">
        <f>IF(A466="","",IF(C466&lt;'Dados gerais'!$B$15/1000000,0,('Dados gerais'!$B$21+'Dados gerais'!$B$19)*86400*'Série de vazões medidas'!B468/1000000))</f>
        <v>#NUM!</v>
      </c>
      <c r="I466" s="5" t="e">
        <f t="shared" si="29"/>
        <v>#NUM!</v>
      </c>
      <c r="J466" s="5" t="e">
        <f>IF(A466="","",MAX(0,I466-'Dados gerais'!$B$14/1000000))</f>
        <v>#NUM!</v>
      </c>
      <c r="K466" s="5" t="e">
        <f t="shared" si="31"/>
        <v>#NUM!</v>
      </c>
    </row>
    <row r="467" spans="1:11" x14ac:dyDescent="0.25">
      <c r="A467" s="2" t="e">
        <f>'Série de vazões medidas'!A469</f>
        <v>#NUM!</v>
      </c>
      <c r="B467" s="1" t="e">
        <f>IF(A467="","",'Série de vazões medidas'!C469*'Dados gerais'!$B$11/'Dados gerais'!$B$10)</f>
        <v>#NUM!</v>
      </c>
      <c r="C467" s="4" t="e">
        <f t="shared" si="30"/>
        <v>#NUM!</v>
      </c>
      <c r="D467" s="4" t="e">
        <f>IF(A467="","",B467*86400*'Série de vazões medidas'!B469/1000000)</f>
        <v>#NUM!</v>
      </c>
      <c r="E467" t="e">
        <f>IF(A467="","",VLOOKUP(C467*1000000,'Dados gerais'!$C$28:$D$2916,2))</f>
        <v>#NUM!</v>
      </c>
      <c r="F467" s="5" t="e">
        <f>IF(A467="","",VLOOKUP(MONTH($A467),'Dados gerais'!$I$5:$J$16,2))</f>
        <v>#NUM!</v>
      </c>
      <c r="G467" s="5" t="e">
        <f t="shared" si="28"/>
        <v>#NUM!</v>
      </c>
      <c r="H467" s="1" t="e">
        <f>IF(A467="","",IF(C467&lt;'Dados gerais'!$B$15/1000000,0,('Dados gerais'!$B$21+'Dados gerais'!$B$19)*86400*'Série de vazões medidas'!B469/1000000))</f>
        <v>#NUM!</v>
      </c>
      <c r="I467" s="5" t="e">
        <f t="shared" si="29"/>
        <v>#NUM!</v>
      </c>
      <c r="J467" s="5" t="e">
        <f>IF(A467="","",MAX(0,I467-'Dados gerais'!$B$14/1000000))</f>
        <v>#NUM!</v>
      </c>
      <c r="K467" s="5" t="e">
        <f t="shared" si="31"/>
        <v>#NUM!</v>
      </c>
    </row>
    <row r="468" spans="1:11" x14ac:dyDescent="0.25">
      <c r="A468" s="2" t="e">
        <f>'Série de vazões medidas'!A470</f>
        <v>#NUM!</v>
      </c>
      <c r="B468" s="1" t="e">
        <f>IF(A468="","",'Série de vazões medidas'!C470*'Dados gerais'!$B$11/'Dados gerais'!$B$10)</f>
        <v>#NUM!</v>
      </c>
      <c r="C468" s="4" t="e">
        <f t="shared" si="30"/>
        <v>#NUM!</v>
      </c>
      <c r="D468" s="4" t="e">
        <f>IF(A468="","",B468*86400*'Série de vazões medidas'!B470/1000000)</f>
        <v>#NUM!</v>
      </c>
      <c r="E468" t="e">
        <f>IF(A468="","",VLOOKUP(C468*1000000,'Dados gerais'!$C$28:$D$2916,2))</f>
        <v>#NUM!</v>
      </c>
      <c r="F468" s="5" t="e">
        <f>IF(A468="","",VLOOKUP(MONTH($A468),'Dados gerais'!$I$5:$J$16,2))</f>
        <v>#NUM!</v>
      </c>
      <c r="G468" s="5" t="e">
        <f t="shared" si="28"/>
        <v>#NUM!</v>
      </c>
      <c r="H468" s="1" t="e">
        <f>IF(A468="","",IF(C468&lt;'Dados gerais'!$B$15/1000000,0,('Dados gerais'!$B$21+'Dados gerais'!$B$19)*86400*'Série de vazões medidas'!B470/1000000))</f>
        <v>#NUM!</v>
      </c>
      <c r="I468" s="5" t="e">
        <f t="shared" si="29"/>
        <v>#NUM!</v>
      </c>
      <c r="J468" s="5" t="e">
        <f>IF(A468="","",MAX(0,I468-'Dados gerais'!$B$14/1000000))</f>
        <v>#NUM!</v>
      </c>
      <c r="K468" s="5" t="e">
        <f t="shared" si="31"/>
        <v>#NUM!</v>
      </c>
    </row>
    <row r="469" spans="1:11" x14ac:dyDescent="0.25">
      <c r="A469" s="2" t="e">
        <f>'Série de vazões medidas'!A471</f>
        <v>#NUM!</v>
      </c>
      <c r="B469" s="1" t="e">
        <f>IF(A469="","",'Série de vazões medidas'!C471*'Dados gerais'!$B$11/'Dados gerais'!$B$10)</f>
        <v>#NUM!</v>
      </c>
      <c r="C469" s="4" t="e">
        <f t="shared" si="30"/>
        <v>#NUM!</v>
      </c>
      <c r="D469" s="4" t="e">
        <f>IF(A469="","",B469*86400*'Série de vazões medidas'!B471/1000000)</f>
        <v>#NUM!</v>
      </c>
      <c r="E469" t="e">
        <f>IF(A469="","",VLOOKUP(C469*1000000,'Dados gerais'!$C$28:$D$2916,2))</f>
        <v>#NUM!</v>
      </c>
      <c r="F469" s="5" t="e">
        <f>IF(A469="","",VLOOKUP(MONTH($A469),'Dados gerais'!$I$5:$J$16,2))</f>
        <v>#NUM!</v>
      </c>
      <c r="G469" s="5" t="e">
        <f t="shared" si="28"/>
        <v>#NUM!</v>
      </c>
      <c r="H469" s="1" t="e">
        <f>IF(A469="","",IF(C469&lt;'Dados gerais'!$B$15/1000000,0,('Dados gerais'!$B$21+'Dados gerais'!$B$19)*86400*'Série de vazões medidas'!B471/1000000))</f>
        <v>#NUM!</v>
      </c>
      <c r="I469" s="5" t="e">
        <f t="shared" si="29"/>
        <v>#NUM!</v>
      </c>
      <c r="J469" s="5" t="e">
        <f>IF(A469="","",MAX(0,I469-'Dados gerais'!$B$14/1000000))</f>
        <v>#NUM!</v>
      </c>
      <c r="K469" s="5" t="e">
        <f t="shared" si="31"/>
        <v>#NUM!</v>
      </c>
    </row>
    <row r="470" spans="1:11" x14ac:dyDescent="0.25">
      <c r="A470" s="2" t="e">
        <f>'Série de vazões medidas'!A472</f>
        <v>#NUM!</v>
      </c>
      <c r="B470" s="1" t="e">
        <f>IF(A470="","",'Série de vazões medidas'!C472*'Dados gerais'!$B$11/'Dados gerais'!$B$10)</f>
        <v>#NUM!</v>
      </c>
      <c r="C470" s="4" t="e">
        <f t="shared" si="30"/>
        <v>#NUM!</v>
      </c>
      <c r="D470" s="4" t="e">
        <f>IF(A470="","",B470*86400*'Série de vazões medidas'!B472/1000000)</f>
        <v>#NUM!</v>
      </c>
      <c r="E470" t="e">
        <f>IF(A470="","",VLOOKUP(C470*1000000,'Dados gerais'!$C$28:$D$2916,2))</f>
        <v>#NUM!</v>
      </c>
      <c r="F470" s="5" t="e">
        <f>IF(A470="","",VLOOKUP(MONTH($A470),'Dados gerais'!$I$5:$J$16,2))</f>
        <v>#NUM!</v>
      </c>
      <c r="G470" s="5" t="e">
        <f t="shared" si="28"/>
        <v>#NUM!</v>
      </c>
      <c r="H470" s="1" t="e">
        <f>IF(A470="","",IF(C470&lt;'Dados gerais'!$B$15/1000000,0,('Dados gerais'!$B$21+'Dados gerais'!$B$19)*86400*'Série de vazões medidas'!B472/1000000))</f>
        <v>#NUM!</v>
      </c>
      <c r="I470" s="5" t="e">
        <f t="shared" si="29"/>
        <v>#NUM!</v>
      </c>
      <c r="J470" s="5" t="e">
        <f>IF(A470="","",MAX(0,I470-'Dados gerais'!$B$14/1000000))</f>
        <v>#NUM!</v>
      </c>
      <c r="K470" s="5" t="e">
        <f t="shared" si="31"/>
        <v>#NUM!</v>
      </c>
    </row>
    <row r="471" spans="1:11" x14ac:dyDescent="0.25">
      <c r="A471" s="2" t="e">
        <f>'Série de vazões medidas'!A473</f>
        <v>#NUM!</v>
      </c>
      <c r="B471" s="1" t="e">
        <f>IF(A471="","",'Série de vazões medidas'!C473*'Dados gerais'!$B$11/'Dados gerais'!$B$10)</f>
        <v>#NUM!</v>
      </c>
      <c r="C471" s="4" t="e">
        <f t="shared" si="30"/>
        <v>#NUM!</v>
      </c>
      <c r="D471" s="4" t="e">
        <f>IF(A471="","",B471*86400*'Série de vazões medidas'!B473/1000000)</f>
        <v>#NUM!</v>
      </c>
      <c r="E471" t="e">
        <f>IF(A471="","",VLOOKUP(C471*1000000,'Dados gerais'!$C$28:$D$2916,2))</f>
        <v>#NUM!</v>
      </c>
      <c r="F471" s="5" t="e">
        <f>IF(A471="","",VLOOKUP(MONTH($A471),'Dados gerais'!$I$5:$J$16,2))</f>
        <v>#NUM!</v>
      </c>
      <c r="G471" s="5" t="e">
        <f t="shared" si="28"/>
        <v>#NUM!</v>
      </c>
      <c r="H471" s="1" t="e">
        <f>IF(A471="","",IF(C471&lt;'Dados gerais'!$B$15/1000000,0,('Dados gerais'!$B$21+'Dados gerais'!$B$19)*86400*'Série de vazões medidas'!B473/1000000))</f>
        <v>#NUM!</v>
      </c>
      <c r="I471" s="5" t="e">
        <f t="shared" si="29"/>
        <v>#NUM!</v>
      </c>
      <c r="J471" s="5" t="e">
        <f>IF(A471="","",MAX(0,I471-'Dados gerais'!$B$14/1000000))</f>
        <v>#NUM!</v>
      </c>
      <c r="K471" s="5" t="e">
        <f t="shared" si="31"/>
        <v>#NUM!</v>
      </c>
    </row>
    <row r="472" spans="1:11" x14ac:dyDescent="0.25">
      <c r="A472" s="2" t="e">
        <f>'Série de vazões medidas'!A474</f>
        <v>#NUM!</v>
      </c>
      <c r="B472" s="1" t="e">
        <f>IF(A472="","",'Série de vazões medidas'!C474*'Dados gerais'!$B$11/'Dados gerais'!$B$10)</f>
        <v>#NUM!</v>
      </c>
      <c r="C472" s="4" t="e">
        <f t="shared" si="30"/>
        <v>#NUM!</v>
      </c>
      <c r="D472" s="4" t="e">
        <f>IF(A472="","",B472*86400*'Série de vazões medidas'!B474/1000000)</f>
        <v>#NUM!</v>
      </c>
      <c r="E472" t="e">
        <f>IF(A472="","",VLOOKUP(C472*1000000,'Dados gerais'!$C$28:$D$2916,2))</f>
        <v>#NUM!</v>
      </c>
      <c r="F472" s="5" t="e">
        <f>IF(A472="","",VLOOKUP(MONTH($A472),'Dados gerais'!$I$5:$J$16,2))</f>
        <v>#NUM!</v>
      </c>
      <c r="G472" s="5" t="e">
        <f t="shared" si="28"/>
        <v>#NUM!</v>
      </c>
      <c r="H472" s="1" t="e">
        <f>IF(A472="","",IF(C472&lt;'Dados gerais'!$B$15/1000000,0,('Dados gerais'!$B$21+'Dados gerais'!$B$19)*86400*'Série de vazões medidas'!B474/1000000))</f>
        <v>#NUM!</v>
      </c>
      <c r="I472" s="5" t="e">
        <f t="shared" si="29"/>
        <v>#NUM!</v>
      </c>
      <c r="J472" s="5" t="e">
        <f>IF(A472="","",MAX(0,I472-'Dados gerais'!$B$14/1000000))</f>
        <v>#NUM!</v>
      </c>
      <c r="K472" s="5" t="e">
        <f t="shared" si="31"/>
        <v>#NUM!</v>
      </c>
    </row>
    <row r="473" spans="1:11" x14ac:dyDescent="0.25">
      <c r="A473" s="2" t="e">
        <f>'Série de vazões medidas'!A475</f>
        <v>#NUM!</v>
      </c>
      <c r="B473" s="1" t="e">
        <f>IF(A473="","",'Série de vazões medidas'!C475*'Dados gerais'!$B$11/'Dados gerais'!$B$10)</f>
        <v>#NUM!</v>
      </c>
      <c r="C473" s="4" t="e">
        <f t="shared" si="30"/>
        <v>#NUM!</v>
      </c>
      <c r="D473" s="4" t="e">
        <f>IF(A473="","",B473*86400*'Série de vazões medidas'!B475/1000000)</f>
        <v>#NUM!</v>
      </c>
      <c r="E473" t="e">
        <f>IF(A473="","",VLOOKUP(C473*1000000,'Dados gerais'!$C$28:$D$2916,2))</f>
        <v>#NUM!</v>
      </c>
      <c r="F473" s="5" t="e">
        <f>IF(A473="","",VLOOKUP(MONTH($A473),'Dados gerais'!$I$5:$J$16,2))</f>
        <v>#NUM!</v>
      </c>
      <c r="G473" s="5" t="e">
        <f t="shared" si="28"/>
        <v>#NUM!</v>
      </c>
      <c r="H473" s="1" t="e">
        <f>IF(A473="","",IF(C473&lt;'Dados gerais'!$B$15/1000000,0,('Dados gerais'!$B$21+'Dados gerais'!$B$19)*86400*'Série de vazões medidas'!B475/1000000))</f>
        <v>#NUM!</v>
      </c>
      <c r="I473" s="5" t="e">
        <f t="shared" si="29"/>
        <v>#NUM!</v>
      </c>
      <c r="J473" s="5" t="e">
        <f>IF(A473="","",MAX(0,I473-'Dados gerais'!$B$14/1000000))</f>
        <v>#NUM!</v>
      </c>
      <c r="K473" s="5" t="e">
        <f t="shared" si="31"/>
        <v>#NUM!</v>
      </c>
    </row>
    <row r="474" spans="1:11" x14ac:dyDescent="0.25">
      <c r="A474" s="2" t="e">
        <f>'Série de vazões medidas'!A476</f>
        <v>#NUM!</v>
      </c>
      <c r="B474" s="1" t="e">
        <f>IF(A474="","",'Série de vazões medidas'!C476*'Dados gerais'!$B$11/'Dados gerais'!$B$10)</f>
        <v>#NUM!</v>
      </c>
      <c r="C474" s="4" t="e">
        <f t="shared" si="30"/>
        <v>#NUM!</v>
      </c>
      <c r="D474" s="4" t="e">
        <f>IF(A474="","",B474*86400*'Série de vazões medidas'!B476/1000000)</f>
        <v>#NUM!</v>
      </c>
      <c r="E474" t="e">
        <f>IF(A474="","",VLOOKUP(C474*1000000,'Dados gerais'!$C$28:$D$2916,2))</f>
        <v>#NUM!</v>
      </c>
      <c r="F474" s="5" t="e">
        <f>IF(A474="","",VLOOKUP(MONTH($A474),'Dados gerais'!$I$5:$J$16,2))</f>
        <v>#NUM!</v>
      </c>
      <c r="G474" s="5" t="e">
        <f t="shared" si="28"/>
        <v>#NUM!</v>
      </c>
      <c r="H474" s="1" t="e">
        <f>IF(A474="","",IF(C474&lt;'Dados gerais'!$B$15/1000000,0,('Dados gerais'!$B$21+'Dados gerais'!$B$19)*86400*'Série de vazões medidas'!B476/1000000))</f>
        <v>#NUM!</v>
      </c>
      <c r="I474" s="5" t="e">
        <f t="shared" si="29"/>
        <v>#NUM!</v>
      </c>
      <c r="J474" s="5" t="e">
        <f>IF(A474="","",MAX(0,I474-'Dados gerais'!$B$14/1000000))</f>
        <v>#NUM!</v>
      </c>
      <c r="K474" s="5" t="e">
        <f t="shared" si="31"/>
        <v>#NUM!</v>
      </c>
    </row>
    <row r="475" spans="1:11" x14ac:dyDescent="0.25">
      <c r="A475" s="2" t="e">
        <f>'Série de vazões medidas'!A477</f>
        <v>#NUM!</v>
      </c>
      <c r="B475" s="1" t="e">
        <f>IF(A475="","",'Série de vazões medidas'!C477*'Dados gerais'!$B$11/'Dados gerais'!$B$10)</f>
        <v>#NUM!</v>
      </c>
      <c r="C475" s="4" t="e">
        <f t="shared" si="30"/>
        <v>#NUM!</v>
      </c>
      <c r="D475" s="4" t="e">
        <f>IF(A475="","",B475*86400*'Série de vazões medidas'!B477/1000000)</f>
        <v>#NUM!</v>
      </c>
      <c r="E475" t="e">
        <f>IF(A475="","",VLOOKUP(C475*1000000,'Dados gerais'!$C$28:$D$2916,2))</f>
        <v>#NUM!</v>
      </c>
      <c r="F475" s="5" t="e">
        <f>IF(A475="","",VLOOKUP(MONTH($A475),'Dados gerais'!$I$5:$J$16,2))</f>
        <v>#NUM!</v>
      </c>
      <c r="G475" s="5" t="e">
        <f t="shared" si="28"/>
        <v>#NUM!</v>
      </c>
      <c r="H475" s="1" t="e">
        <f>IF(A475="","",IF(C475&lt;'Dados gerais'!$B$15/1000000,0,('Dados gerais'!$B$21+'Dados gerais'!$B$19)*86400*'Série de vazões medidas'!B477/1000000))</f>
        <v>#NUM!</v>
      </c>
      <c r="I475" s="5" t="e">
        <f t="shared" si="29"/>
        <v>#NUM!</v>
      </c>
      <c r="J475" s="5" t="e">
        <f>IF(A475="","",MAX(0,I475-'Dados gerais'!$B$14/1000000))</f>
        <v>#NUM!</v>
      </c>
      <c r="K475" s="5" t="e">
        <f t="shared" si="31"/>
        <v>#NUM!</v>
      </c>
    </row>
    <row r="476" spans="1:11" x14ac:dyDescent="0.25">
      <c r="A476" s="2" t="e">
        <f>'Série de vazões medidas'!A478</f>
        <v>#NUM!</v>
      </c>
      <c r="B476" s="1" t="e">
        <f>IF(A476="","",'Série de vazões medidas'!C478*'Dados gerais'!$B$11/'Dados gerais'!$B$10)</f>
        <v>#NUM!</v>
      </c>
      <c r="C476" s="4" t="e">
        <f t="shared" si="30"/>
        <v>#NUM!</v>
      </c>
      <c r="D476" s="4" t="e">
        <f>IF(A476="","",B476*86400*'Série de vazões medidas'!B478/1000000)</f>
        <v>#NUM!</v>
      </c>
      <c r="E476" t="e">
        <f>IF(A476="","",VLOOKUP(C476*1000000,'Dados gerais'!$C$28:$D$2916,2))</f>
        <v>#NUM!</v>
      </c>
      <c r="F476" s="5" t="e">
        <f>IF(A476="","",VLOOKUP(MONTH($A476),'Dados gerais'!$I$5:$J$16,2))</f>
        <v>#NUM!</v>
      </c>
      <c r="G476" s="5" t="e">
        <f t="shared" si="28"/>
        <v>#NUM!</v>
      </c>
      <c r="H476" s="1" t="e">
        <f>IF(A476="","",IF(C476&lt;'Dados gerais'!$B$15/1000000,0,('Dados gerais'!$B$21+'Dados gerais'!$B$19)*86400*'Série de vazões medidas'!B478/1000000))</f>
        <v>#NUM!</v>
      </c>
      <c r="I476" s="5" t="e">
        <f t="shared" si="29"/>
        <v>#NUM!</v>
      </c>
      <c r="J476" s="5" t="e">
        <f>IF(A476="","",MAX(0,I476-'Dados gerais'!$B$14/1000000))</f>
        <v>#NUM!</v>
      </c>
      <c r="K476" s="5" t="e">
        <f t="shared" si="31"/>
        <v>#NUM!</v>
      </c>
    </row>
    <row r="477" spans="1:11" x14ac:dyDescent="0.25">
      <c r="A477" s="2" t="e">
        <f>'Série de vazões medidas'!A479</f>
        <v>#NUM!</v>
      </c>
      <c r="B477" s="1" t="e">
        <f>IF(A477="","",'Série de vazões medidas'!C479*'Dados gerais'!$B$11/'Dados gerais'!$B$10)</f>
        <v>#NUM!</v>
      </c>
      <c r="C477" s="4" t="e">
        <f t="shared" si="30"/>
        <v>#NUM!</v>
      </c>
      <c r="D477" s="4" t="e">
        <f>IF(A477="","",B477*86400*'Série de vazões medidas'!B479/1000000)</f>
        <v>#NUM!</v>
      </c>
      <c r="E477" t="e">
        <f>IF(A477="","",VLOOKUP(C477*1000000,'Dados gerais'!$C$28:$D$2916,2))</f>
        <v>#NUM!</v>
      </c>
      <c r="F477" s="5" t="e">
        <f>IF(A477="","",VLOOKUP(MONTH($A477),'Dados gerais'!$I$5:$J$16,2))</f>
        <v>#NUM!</v>
      </c>
      <c r="G477" s="5" t="e">
        <f t="shared" si="28"/>
        <v>#NUM!</v>
      </c>
      <c r="H477" s="1" t="e">
        <f>IF(A477="","",IF(C477&lt;'Dados gerais'!$B$15/1000000,0,('Dados gerais'!$B$21+'Dados gerais'!$B$19)*86400*'Série de vazões medidas'!B479/1000000))</f>
        <v>#NUM!</v>
      </c>
      <c r="I477" s="5" t="e">
        <f t="shared" si="29"/>
        <v>#NUM!</v>
      </c>
      <c r="J477" s="5" t="e">
        <f>IF(A477="","",MAX(0,I477-'Dados gerais'!$B$14/1000000))</f>
        <v>#NUM!</v>
      </c>
      <c r="K477" s="5" t="e">
        <f t="shared" si="31"/>
        <v>#NUM!</v>
      </c>
    </row>
    <row r="478" spans="1:11" x14ac:dyDescent="0.25">
      <c r="A478" s="2" t="e">
        <f>'Série de vazões medidas'!A480</f>
        <v>#NUM!</v>
      </c>
      <c r="B478" s="1" t="e">
        <f>IF(A478="","",'Série de vazões medidas'!C480*'Dados gerais'!$B$11/'Dados gerais'!$B$10)</f>
        <v>#NUM!</v>
      </c>
      <c r="C478" s="4" t="e">
        <f t="shared" si="30"/>
        <v>#NUM!</v>
      </c>
      <c r="D478" s="4" t="e">
        <f>IF(A478="","",B478*86400*'Série de vazões medidas'!B480/1000000)</f>
        <v>#NUM!</v>
      </c>
      <c r="E478" t="e">
        <f>IF(A478="","",VLOOKUP(C478*1000000,'Dados gerais'!$C$28:$D$2916,2))</f>
        <v>#NUM!</v>
      </c>
      <c r="F478" s="5" t="e">
        <f>IF(A478="","",VLOOKUP(MONTH($A478),'Dados gerais'!$I$5:$J$16,2))</f>
        <v>#NUM!</v>
      </c>
      <c r="G478" s="5" t="e">
        <f t="shared" si="28"/>
        <v>#NUM!</v>
      </c>
      <c r="H478" s="1" t="e">
        <f>IF(A478="","",IF(C478&lt;'Dados gerais'!$B$15/1000000,0,('Dados gerais'!$B$21+'Dados gerais'!$B$19)*86400*'Série de vazões medidas'!B480/1000000))</f>
        <v>#NUM!</v>
      </c>
      <c r="I478" s="5" t="e">
        <f t="shared" si="29"/>
        <v>#NUM!</v>
      </c>
      <c r="J478" s="5" t="e">
        <f>IF(A478="","",MAX(0,I478-'Dados gerais'!$B$14/1000000))</f>
        <v>#NUM!</v>
      </c>
      <c r="K478" s="5" t="e">
        <f t="shared" si="31"/>
        <v>#NUM!</v>
      </c>
    </row>
    <row r="479" spans="1:11" x14ac:dyDescent="0.25">
      <c r="A479" s="2" t="e">
        <f>'Série de vazões medidas'!A481</f>
        <v>#NUM!</v>
      </c>
      <c r="B479" s="1" t="e">
        <f>IF(A479="","",'Série de vazões medidas'!C481*'Dados gerais'!$B$11/'Dados gerais'!$B$10)</f>
        <v>#NUM!</v>
      </c>
      <c r="C479" s="4" t="e">
        <f t="shared" si="30"/>
        <v>#NUM!</v>
      </c>
      <c r="D479" s="4" t="e">
        <f>IF(A479="","",B479*86400*'Série de vazões medidas'!B481/1000000)</f>
        <v>#NUM!</v>
      </c>
      <c r="E479" t="e">
        <f>IF(A479="","",VLOOKUP(C479*1000000,'Dados gerais'!$C$28:$D$2916,2))</f>
        <v>#NUM!</v>
      </c>
      <c r="F479" s="5" t="e">
        <f>IF(A479="","",VLOOKUP(MONTH($A479),'Dados gerais'!$I$5:$J$16,2))</f>
        <v>#NUM!</v>
      </c>
      <c r="G479" s="5" t="e">
        <f t="shared" si="28"/>
        <v>#NUM!</v>
      </c>
      <c r="H479" s="1" t="e">
        <f>IF(A479="","",IF(C479&lt;'Dados gerais'!$B$15/1000000,0,('Dados gerais'!$B$21+'Dados gerais'!$B$19)*86400*'Série de vazões medidas'!B481/1000000))</f>
        <v>#NUM!</v>
      </c>
      <c r="I479" s="5" t="e">
        <f t="shared" si="29"/>
        <v>#NUM!</v>
      </c>
      <c r="J479" s="5" t="e">
        <f>IF(A479="","",MAX(0,I479-'Dados gerais'!$B$14/1000000))</f>
        <v>#NUM!</v>
      </c>
      <c r="K479" s="5" t="e">
        <f t="shared" si="31"/>
        <v>#NUM!</v>
      </c>
    </row>
    <row r="480" spans="1:11" x14ac:dyDescent="0.25">
      <c r="A480" s="2" t="e">
        <f>'Série de vazões medidas'!A482</f>
        <v>#NUM!</v>
      </c>
      <c r="B480" s="1" t="e">
        <f>IF(A480="","",'Série de vazões medidas'!C482*'Dados gerais'!$B$11/'Dados gerais'!$B$10)</f>
        <v>#NUM!</v>
      </c>
      <c r="C480" s="4" t="e">
        <f t="shared" si="30"/>
        <v>#NUM!</v>
      </c>
      <c r="D480" s="4" t="e">
        <f>IF(A480="","",B480*86400*'Série de vazões medidas'!B482/1000000)</f>
        <v>#NUM!</v>
      </c>
      <c r="E480" t="e">
        <f>IF(A480="","",VLOOKUP(C480*1000000,'Dados gerais'!$C$28:$D$2916,2))</f>
        <v>#NUM!</v>
      </c>
      <c r="F480" s="5" t="e">
        <f>IF(A480="","",VLOOKUP(MONTH($A480),'Dados gerais'!$I$5:$J$16,2))</f>
        <v>#NUM!</v>
      </c>
      <c r="G480" s="5" t="e">
        <f t="shared" si="28"/>
        <v>#NUM!</v>
      </c>
      <c r="H480" s="1" t="e">
        <f>IF(A480="","",IF(C480&lt;'Dados gerais'!$B$15/1000000,0,('Dados gerais'!$B$21+'Dados gerais'!$B$19)*86400*'Série de vazões medidas'!B482/1000000))</f>
        <v>#NUM!</v>
      </c>
      <c r="I480" s="5" t="e">
        <f t="shared" si="29"/>
        <v>#NUM!</v>
      </c>
      <c r="J480" s="5" t="e">
        <f>IF(A480="","",MAX(0,I480-'Dados gerais'!$B$14/1000000))</f>
        <v>#NUM!</v>
      </c>
      <c r="K480" s="5" t="e">
        <f t="shared" si="31"/>
        <v>#NUM!</v>
      </c>
    </row>
    <row r="481" spans="1:11" x14ac:dyDescent="0.25">
      <c r="A481" s="2" t="e">
        <f>'Série de vazões medidas'!A483</f>
        <v>#NUM!</v>
      </c>
      <c r="B481" s="1" t="e">
        <f>IF(A481="","",'Série de vazões medidas'!C483*'Dados gerais'!$B$11/'Dados gerais'!$B$10)</f>
        <v>#NUM!</v>
      </c>
      <c r="C481" s="4" t="e">
        <f t="shared" si="30"/>
        <v>#NUM!</v>
      </c>
      <c r="D481" s="4" t="e">
        <f>IF(A481="","",B481*86400*'Série de vazões medidas'!B483/1000000)</f>
        <v>#NUM!</v>
      </c>
      <c r="E481" t="e">
        <f>IF(A481="","",VLOOKUP(C481*1000000,'Dados gerais'!$C$28:$D$2916,2))</f>
        <v>#NUM!</v>
      </c>
      <c r="F481" s="5" t="e">
        <f>IF(A481="","",VLOOKUP(MONTH($A481),'Dados gerais'!$I$5:$J$16,2))</f>
        <v>#NUM!</v>
      </c>
      <c r="G481" s="5" t="e">
        <f t="shared" si="28"/>
        <v>#NUM!</v>
      </c>
      <c r="H481" s="1" t="e">
        <f>IF(A481="","",IF(C481&lt;'Dados gerais'!$B$15/1000000,0,('Dados gerais'!$B$21+'Dados gerais'!$B$19)*86400*'Série de vazões medidas'!B483/1000000))</f>
        <v>#NUM!</v>
      </c>
      <c r="I481" s="5" t="e">
        <f t="shared" si="29"/>
        <v>#NUM!</v>
      </c>
      <c r="J481" s="5" t="e">
        <f>IF(A481="","",MAX(0,I481-'Dados gerais'!$B$14/1000000))</f>
        <v>#NUM!</v>
      </c>
      <c r="K481" s="5" t="e">
        <f t="shared" si="31"/>
        <v>#NUM!</v>
      </c>
    </row>
    <row r="482" spans="1:11" x14ac:dyDescent="0.25">
      <c r="A482" s="2" t="e">
        <f>'Série de vazões medidas'!A484</f>
        <v>#NUM!</v>
      </c>
      <c r="B482" s="1" t="e">
        <f>IF(A482="","",'Série de vazões medidas'!C484*'Dados gerais'!$B$11/'Dados gerais'!$B$10)</f>
        <v>#NUM!</v>
      </c>
      <c r="C482" s="4" t="e">
        <f t="shared" si="30"/>
        <v>#NUM!</v>
      </c>
      <c r="D482" s="4" t="e">
        <f>IF(A482="","",B482*86400*'Série de vazões medidas'!B484/1000000)</f>
        <v>#NUM!</v>
      </c>
      <c r="E482" t="e">
        <f>IF(A482="","",VLOOKUP(C482*1000000,'Dados gerais'!$C$28:$D$2916,2))</f>
        <v>#NUM!</v>
      </c>
      <c r="F482" s="5" t="e">
        <f>IF(A482="","",VLOOKUP(MONTH($A482),'Dados gerais'!$I$5:$J$16,2))</f>
        <v>#NUM!</v>
      </c>
      <c r="G482" s="5" t="e">
        <f t="shared" si="28"/>
        <v>#NUM!</v>
      </c>
      <c r="H482" s="1" t="e">
        <f>IF(A482="","",IF(C482&lt;'Dados gerais'!$B$15/1000000,0,('Dados gerais'!$B$21+'Dados gerais'!$B$19)*86400*'Série de vazões medidas'!B484/1000000))</f>
        <v>#NUM!</v>
      </c>
      <c r="I482" s="5" t="e">
        <f t="shared" si="29"/>
        <v>#NUM!</v>
      </c>
      <c r="J482" s="5" t="e">
        <f>IF(A482="","",MAX(0,I482-'Dados gerais'!$B$14/1000000))</f>
        <v>#NUM!</v>
      </c>
      <c r="K482" s="5" t="e">
        <f t="shared" si="31"/>
        <v>#NUM!</v>
      </c>
    </row>
    <row r="483" spans="1:11" x14ac:dyDescent="0.25">
      <c r="A483" s="2" t="e">
        <f>'Série de vazões medidas'!A485</f>
        <v>#NUM!</v>
      </c>
      <c r="B483" s="1" t="e">
        <f>IF(A483="","",'Série de vazões medidas'!C485*'Dados gerais'!$B$11/'Dados gerais'!$B$10)</f>
        <v>#NUM!</v>
      </c>
      <c r="C483" s="4" t="e">
        <f t="shared" si="30"/>
        <v>#NUM!</v>
      </c>
      <c r="D483" s="4" t="e">
        <f>IF(A483="","",B483*86400*'Série de vazões medidas'!B485/1000000)</f>
        <v>#NUM!</v>
      </c>
      <c r="E483" t="e">
        <f>IF(A483="","",VLOOKUP(C483*1000000,'Dados gerais'!$C$28:$D$2916,2))</f>
        <v>#NUM!</v>
      </c>
      <c r="F483" s="5" t="e">
        <f>IF(A483="","",VLOOKUP(MONTH($A483),'Dados gerais'!$I$5:$J$16,2))</f>
        <v>#NUM!</v>
      </c>
      <c r="G483" s="5" t="e">
        <f t="shared" si="28"/>
        <v>#NUM!</v>
      </c>
      <c r="H483" s="1" t="e">
        <f>IF(A483="","",IF(C483&lt;'Dados gerais'!$B$15/1000000,0,('Dados gerais'!$B$21+'Dados gerais'!$B$19)*86400*'Série de vazões medidas'!B485/1000000))</f>
        <v>#NUM!</v>
      </c>
      <c r="I483" s="5" t="e">
        <f t="shared" si="29"/>
        <v>#NUM!</v>
      </c>
      <c r="J483" s="5" t="e">
        <f>IF(A483="","",MAX(0,I483-'Dados gerais'!$B$14/1000000))</f>
        <v>#NUM!</v>
      </c>
      <c r="K483" s="5" t="e">
        <f t="shared" si="31"/>
        <v>#NUM!</v>
      </c>
    </row>
    <row r="484" spans="1:11" x14ac:dyDescent="0.25">
      <c r="A484" s="2" t="e">
        <f>'Série de vazões medidas'!A486</f>
        <v>#NUM!</v>
      </c>
      <c r="B484" s="1" t="e">
        <f>IF(A484="","",'Série de vazões medidas'!C486*'Dados gerais'!$B$11/'Dados gerais'!$B$10)</f>
        <v>#NUM!</v>
      </c>
      <c r="C484" s="4" t="e">
        <f t="shared" si="30"/>
        <v>#NUM!</v>
      </c>
      <c r="D484" s="4" t="e">
        <f>IF(A484="","",B484*86400*'Série de vazões medidas'!B486/1000000)</f>
        <v>#NUM!</v>
      </c>
      <c r="E484" t="e">
        <f>IF(A484="","",VLOOKUP(C484*1000000,'Dados gerais'!$C$28:$D$2916,2))</f>
        <v>#NUM!</v>
      </c>
      <c r="F484" s="5" t="e">
        <f>IF(A484="","",VLOOKUP(MONTH($A484),'Dados gerais'!$I$5:$J$16,2))</f>
        <v>#NUM!</v>
      </c>
      <c r="G484" s="5" t="e">
        <f t="shared" si="28"/>
        <v>#NUM!</v>
      </c>
      <c r="H484" s="1" t="e">
        <f>IF(A484="","",IF(C484&lt;'Dados gerais'!$B$15/1000000,0,('Dados gerais'!$B$21+'Dados gerais'!$B$19)*86400*'Série de vazões medidas'!B486/1000000))</f>
        <v>#NUM!</v>
      </c>
      <c r="I484" s="5" t="e">
        <f t="shared" si="29"/>
        <v>#NUM!</v>
      </c>
      <c r="J484" s="5" t="e">
        <f>IF(A484="","",MAX(0,I484-'Dados gerais'!$B$14/1000000))</f>
        <v>#NUM!</v>
      </c>
      <c r="K484" s="5" t="e">
        <f t="shared" si="31"/>
        <v>#NUM!</v>
      </c>
    </row>
    <row r="485" spans="1:11" x14ac:dyDescent="0.25">
      <c r="A485" s="2" t="e">
        <f>'Série de vazões medidas'!A487</f>
        <v>#NUM!</v>
      </c>
      <c r="B485" s="1" t="e">
        <f>IF(A485="","",'Série de vazões medidas'!C487*'Dados gerais'!$B$11/'Dados gerais'!$B$10)</f>
        <v>#NUM!</v>
      </c>
      <c r="C485" s="4" t="e">
        <f t="shared" si="30"/>
        <v>#NUM!</v>
      </c>
      <c r="D485" s="4" t="e">
        <f>IF(A485="","",B485*86400*'Série de vazões medidas'!B487/1000000)</f>
        <v>#NUM!</v>
      </c>
      <c r="E485" t="e">
        <f>IF(A485="","",VLOOKUP(C485*1000000,'Dados gerais'!$C$28:$D$2916,2))</f>
        <v>#NUM!</v>
      </c>
      <c r="F485" s="5" t="e">
        <f>IF(A485="","",VLOOKUP(MONTH($A485),'Dados gerais'!$I$5:$J$16,2))</f>
        <v>#NUM!</v>
      </c>
      <c r="G485" s="5" t="e">
        <f t="shared" si="28"/>
        <v>#NUM!</v>
      </c>
      <c r="H485" s="1" t="e">
        <f>IF(A485="","",IF(C485&lt;'Dados gerais'!$B$15/1000000,0,('Dados gerais'!$B$21+'Dados gerais'!$B$19)*86400*'Série de vazões medidas'!B487/1000000))</f>
        <v>#NUM!</v>
      </c>
      <c r="I485" s="5" t="e">
        <f t="shared" si="29"/>
        <v>#NUM!</v>
      </c>
      <c r="J485" s="5" t="e">
        <f>IF(A485="","",MAX(0,I485-'Dados gerais'!$B$14/1000000))</f>
        <v>#NUM!</v>
      </c>
      <c r="K485" s="5" t="e">
        <f t="shared" si="31"/>
        <v>#NUM!</v>
      </c>
    </row>
    <row r="486" spans="1:11" x14ac:dyDescent="0.25">
      <c r="A486" s="2" t="e">
        <f>'Série de vazões medidas'!A488</f>
        <v>#NUM!</v>
      </c>
      <c r="B486" s="1" t="e">
        <f>IF(A486="","",'Série de vazões medidas'!C488*'Dados gerais'!$B$11/'Dados gerais'!$B$10)</f>
        <v>#NUM!</v>
      </c>
      <c r="C486" s="4" t="e">
        <f t="shared" si="30"/>
        <v>#NUM!</v>
      </c>
      <c r="D486" s="4" t="e">
        <f>IF(A486="","",B486*86400*'Série de vazões medidas'!B488/1000000)</f>
        <v>#NUM!</v>
      </c>
      <c r="E486" t="e">
        <f>IF(A486="","",VLOOKUP(C486*1000000,'Dados gerais'!$C$28:$D$2916,2))</f>
        <v>#NUM!</v>
      </c>
      <c r="F486" s="5" t="e">
        <f>IF(A486="","",VLOOKUP(MONTH($A486),'Dados gerais'!$I$5:$J$16,2))</f>
        <v>#NUM!</v>
      </c>
      <c r="G486" s="5" t="e">
        <f t="shared" si="28"/>
        <v>#NUM!</v>
      </c>
      <c r="H486" s="1" t="e">
        <f>IF(A486="","",IF(C486&lt;'Dados gerais'!$B$15/1000000,0,('Dados gerais'!$B$21+'Dados gerais'!$B$19)*86400*'Série de vazões medidas'!B488/1000000))</f>
        <v>#NUM!</v>
      </c>
      <c r="I486" s="5" t="e">
        <f t="shared" si="29"/>
        <v>#NUM!</v>
      </c>
      <c r="J486" s="5" t="e">
        <f>IF(A486="","",MAX(0,I486-'Dados gerais'!$B$14/1000000))</f>
        <v>#NUM!</v>
      </c>
      <c r="K486" s="5" t="e">
        <f t="shared" si="31"/>
        <v>#NUM!</v>
      </c>
    </row>
    <row r="487" spans="1:11" x14ac:dyDescent="0.25">
      <c r="A487" s="2" t="e">
        <f>'Série de vazões medidas'!A489</f>
        <v>#NUM!</v>
      </c>
      <c r="B487" s="1" t="e">
        <f>IF(A487="","",'Série de vazões medidas'!C489*'Dados gerais'!$B$11/'Dados gerais'!$B$10)</f>
        <v>#NUM!</v>
      </c>
      <c r="C487" s="4" t="e">
        <f t="shared" si="30"/>
        <v>#NUM!</v>
      </c>
      <c r="D487" s="4" t="e">
        <f>IF(A487="","",B487*86400*'Série de vazões medidas'!B489/1000000)</f>
        <v>#NUM!</v>
      </c>
      <c r="E487" t="e">
        <f>IF(A487="","",VLOOKUP(C487*1000000,'Dados gerais'!$C$28:$D$2916,2))</f>
        <v>#NUM!</v>
      </c>
      <c r="F487" s="5" t="e">
        <f>IF(A487="","",VLOOKUP(MONTH($A487),'Dados gerais'!$I$5:$J$16,2))</f>
        <v>#NUM!</v>
      </c>
      <c r="G487" s="5" t="e">
        <f t="shared" si="28"/>
        <v>#NUM!</v>
      </c>
      <c r="H487" s="1" t="e">
        <f>IF(A487="","",IF(C487&lt;'Dados gerais'!$B$15/1000000,0,('Dados gerais'!$B$21+'Dados gerais'!$B$19)*86400*'Série de vazões medidas'!B489/1000000))</f>
        <v>#NUM!</v>
      </c>
      <c r="I487" s="5" t="e">
        <f t="shared" si="29"/>
        <v>#NUM!</v>
      </c>
      <c r="J487" s="5" t="e">
        <f>IF(A487="","",MAX(0,I487-'Dados gerais'!$B$14/1000000))</f>
        <v>#NUM!</v>
      </c>
      <c r="K487" s="5" t="e">
        <f t="shared" si="31"/>
        <v>#NUM!</v>
      </c>
    </row>
    <row r="488" spans="1:11" x14ac:dyDescent="0.25">
      <c r="A488" s="2" t="e">
        <f>'Série de vazões medidas'!A490</f>
        <v>#NUM!</v>
      </c>
      <c r="B488" s="1" t="e">
        <f>IF(A488="","",'Série de vazões medidas'!C490*'Dados gerais'!$B$11/'Dados gerais'!$B$10)</f>
        <v>#NUM!</v>
      </c>
      <c r="C488" s="4" t="e">
        <f t="shared" si="30"/>
        <v>#NUM!</v>
      </c>
      <c r="D488" s="4" t="e">
        <f>IF(A488="","",B488*86400*'Série de vazões medidas'!B490/1000000)</f>
        <v>#NUM!</v>
      </c>
      <c r="E488" t="e">
        <f>IF(A488="","",VLOOKUP(C488*1000000,'Dados gerais'!$C$28:$D$2916,2))</f>
        <v>#NUM!</v>
      </c>
      <c r="F488" s="5" t="e">
        <f>IF(A488="","",VLOOKUP(MONTH($A488),'Dados gerais'!$I$5:$J$16,2))</f>
        <v>#NUM!</v>
      </c>
      <c r="G488" s="5" t="e">
        <f t="shared" si="28"/>
        <v>#NUM!</v>
      </c>
      <c r="H488" s="1" t="e">
        <f>IF(A488="","",IF(C488&lt;'Dados gerais'!$B$15/1000000,0,('Dados gerais'!$B$21+'Dados gerais'!$B$19)*86400*'Série de vazões medidas'!B490/1000000))</f>
        <v>#NUM!</v>
      </c>
      <c r="I488" s="5" t="e">
        <f t="shared" si="29"/>
        <v>#NUM!</v>
      </c>
      <c r="J488" s="5" t="e">
        <f>IF(A488="","",MAX(0,I488-'Dados gerais'!$B$14/1000000))</f>
        <v>#NUM!</v>
      </c>
      <c r="K488" s="5" t="e">
        <f t="shared" si="31"/>
        <v>#NUM!</v>
      </c>
    </row>
    <row r="489" spans="1:11" x14ac:dyDescent="0.25">
      <c r="A489" s="2" t="e">
        <f>'Série de vazões medidas'!A491</f>
        <v>#NUM!</v>
      </c>
      <c r="B489" s="1" t="e">
        <f>IF(A489="","",'Série de vazões medidas'!C491*'Dados gerais'!$B$11/'Dados gerais'!$B$10)</f>
        <v>#NUM!</v>
      </c>
      <c r="C489" s="4" t="e">
        <f t="shared" si="30"/>
        <v>#NUM!</v>
      </c>
      <c r="D489" s="4" t="e">
        <f>IF(A489="","",B489*86400*'Série de vazões medidas'!B491/1000000)</f>
        <v>#NUM!</v>
      </c>
      <c r="E489" t="e">
        <f>IF(A489="","",VLOOKUP(C489*1000000,'Dados gerais'!$C$28:$D$2916,2))</f>
        <v>#NUM!</v>
      </c>
      <c r="F489" s="5" t="e">
        <f>IF(A489="","",VLOOKUP(MONTH($A489),'Dados gerais'!$I$5:$J$16,2))</f>
        <v>#NUM!</v>
      </c>
      <c r="G489" s="5" t="e">
        <f t="shared" si="28"/>
        <v>#NUM!</v>
      </c>
      <c r="H489" s="1" t="e">
        <f>IF(A489="","",IF(C489&lt;'Dados gerais'!$B$15/1000000,0,('Dados gerais'!$B$21+'Dados gerais'!$B$19)*86400*'Série de vazões medidas'!B491/1000000))</f>
        <v>#NUM!</v>
      </c>
      <c r="I489" s="5" t="e">
        <f t="shared" si="29"/>
        <v>#NUM!</v>
      </c>
      <c r="J489" s="5" t="e">
        <f>IF(A489="","",MAX(0,I489-'Dados gerais'!$B$14/1000000))</f>
        <v>#NUM!</v>
      </c>
      <c r="K489" s="5" t="e">
        <f t="shared" si="31"/>
        <v>#NUM!</v>
      </c>
    </row>
    <row r="490" spans="1:11" x14ac:dyDescent="0.25">
      <c r="A490" s="2" t="e">
        <f>'Série de vazões medidas'!A492</f>
        <v>#NUM!</v>
      </c>
      <c r="B490" s="1" t="e">
        <f>IF(A490="","",'Série de vazões medidas'!C492*'Dados gerais'!$B$11/'Dados gerais'!$B$10)</f>
        <v>#NUM!</v>
      </c>
      <c r="C490" s="4" t="e">
        <f t="shared" si="30"/>
        <v>#NUM!</v>
      </c>
      <c r="D490" s="4" t="e">
        <f>IF(A490="","",B490*86400*'Série de vazões medidas'!B492/1000000)</f>
        <v>#NUM!</v>
      </c>
      <c r="E490" t="e">
        <f>IF(A490="","",VLOOKUP(C490*1000000,'Dados gerais'!$C$28:$D$2916,2))</f>
        <v>#NUM!</v>
      </c>
      <c r="F490" s="5" t="e">
        <f>IF(A490="","",VLOOKUP(MONTH($A490),'Dados gerais'!$I$5:$J$16,2))</f>
        <v>#NUM!</v>
      </c>
      <c r="G490" s="5" t="e">
        <f t="shared" si="28"/>
        <v>#NUM!</v>
      </c>
      <c r="H490" s="1" t="e">
        <f>IF(A490="","",IF(C490&lt;'Dados gerais'!$B$15/1000000,0,('Dados gerais'!$B$21+'Dados gerais'!$B$19)*86400*'Série de vazões medidas'!B492/1000000))</f>
        <v>#NUM!</v>
      </c>
      <c r="I490" s="5" t="e">
        <f t="shared" si="29"/>
        <v>#NUM!</v>
      </c>
      <c r="J490" s="5" t="e">
        <f>IF(A490="","",MAX(0,I490-'Dados gerais'!$B$14/1000000))</f>
        <v>#NUM!</v>
      </c>
      <c r="K490" s="5" t="e">
        <f t="shared" si="31"/>
        <v>#NUM!</v>
      </c>
    </row>
    <row r="491" spans="1:11" x14ac:dyDescent="0.25">
      <c r="A491" s="2" t="e">
        <f>'Série de vazões medidas'!A493</f>
        <v>#NUM!</v>
      </c>
      <c r="B491" s="1" t="e">
        <f>IF(A491="","",'Série de vazões medidas'!C493*'Dados gerais'!$B$11/'Dados gerais'!$B$10)</f>
        <v>#NUM!</v>
      </c>
      <c r="C491" s="4" t="e">
        <f t="shared" si="30"/>
        <v>#NUM!</v>
      </c>
      <c r="D491" s="4" t="e">
        <f>IF(A491="","",B491*86400*'Série de vazões medidas'!B493/1000000)</f>
        <v>#NUM!</v>
      </c>
      <c r="E491" t="e">
        <f>IF(A491="","",VLOOKUP(C491*1000000,'Dados gerais'!$C$28:$D$2916,2))</f>
        <v>#NUM!</v>
      </c>
      <c r="F491" s="5" t="e">
        <f>IF(A491="","",VLOOKUP(MONTH($A491),'Dados gerais'!$I$5:$J$16,2))</f>
        <v>#NUM!</v>
      </c>
      <c r="G491" s="5" t="e">
        <f t="shared" si="28"/>
        <v>#NUM!</v>
      </c>
      <c r="H491" s="1" t="e">
        <f>IF(A491="","",IF(C491&lt;'Dados gerais'!$B$15/1000000,0,('Dados gerais'!$B$21+'Dados gerais'!$B$19)*86400*'Série de vazões medidas'!B493/1000000))</f>
        <v>#NUM!</v>
      </c>
      <c r="I491" s="5" t="e">
        <f t="shared" si="29"/>
        <v>#NUM!</v>
      </c>
      <c r="J491" s="5" t="e">
        <f>IF(A491="","",MAX(0,I491-'Dados gerais'!$B$14/1000000))</f>
        <v>#NUM!</v>
      </c>
      <c r="K491" s="5" t="e">
        <f t="shared" si="31"/>
        <v>#NUM!</v>
      </c>
    </row>
    <row r="492" spans="1:11" x14ac:dyDescent="0.25">
      <c r="A492" s="2" t="e">
        <f>'Série de vazões medidas'!A494</f>
        <v>#NUM!</v>
      </c>
      <c r="B492" s="1" t="e">
        <f>IF(A492="","",'Série de vazões medidas'!C494*'Dados gerais'!$B$11/'Dados gerais'!$B$10)</f>
        <v>#NUM!</v>
      </c>
      <c r="C492" s="4" t="e">
        <f t="shared" si="30"/>
        <v>#NUM!</v>
      </c>
      <c r="D492" s="4" t="e">
        <f>IF(A492="","",B492*86400*'Série de vazões medidas'!B494/1000000)</f>
        <v>#NUM!</v>
      </c>
      <c r="E492" t="e">
        <f>IF(A492="","",VLOOKUP(C492*1000000,'Dados gerais'!$C$28:$D$2916,2))</f>
        <v>#NUM!</v>
      </c>
      <c r="F492" s="5" t="e">
        <f>IF(A492="","",VLOOKUP(MONTH($A492),'Dados gerais'!$I$5:$J$16,2))</f>
        <v>#NUM!</v>
      </c>
      <c r="G492" s="5" t="e">
        <f t="shared" si="28"/>
        <v>#NUM!</v>
      </c>
      <c r="H492" s="1" t="e">
        <f>IF(A492="","",IF(C492&lt;'Dados gerais'!$B$15/1000000,0,('Dados gerais'!$B$21+'Dados gerais'!$B$19)*86400*'Série de vazões medidas'!B494/1000000))</f>
        <v>#NUM!</v>
      </c>
      <c r="I492" s="5" t="e">
        <f t="shared" si="29"/>
        <v>#NUM!</v>
      </c>
      <c r="J492" s="5" t="e">
        <f>IF(A492="","",MAX(0,I492-'Dados gerais'!$B$14/1000000))</f>
        <v>#NUM!</v>
      </c>
      <c r="K492" s="5" t="e">
        <f t="shared" si="31"/>
        <v>#NUM!</v>
      </c>
    </row>
    <row r="493" spans="1:11" x14ac:dyDescent="0.25">
      <c r="A493" s="2" t="e">
        <f>'Série de vazões medidas'!A495</f>
        <v>#NUM!</v>
      </c>
      <c r="B493" s="1" t="e">
        <f>IF(A493="","",'Série de vazões medidas'!C495*'Dados gerais'!$B$11/'Dados gerais'!$B$10)</f>
        <v>#NUM!</v>
      </c>
      <c r="C493" s="4" t="e">
        <f t="shared" si="30"/>
        <v>#NUM!</v>
      </c>
      <c r="D493" s="4" t="e">
        <f>IF(A493="","",B493*86400*'Série de vazões medidas'!B495/1000000)</f>
        <v>#NUM!</v>
      </c>
      <c r="E493" t="e">
        <f>IF(A493="","",VLOOKUP(C493*1000000,'Dados gerais'!$C$28:$D$2916,2))</f>
        <v>#NUM!</v>
      </c>
      <c r="F493" s="5" t="e">
        <f>IF(A493="","",VLOOKUP(MONTH($A493),'Dados gerais'!$I$5:$J$16,2))</f>
        <v>#NUM!</v>
      </c>
      <c r="G493" s="5" t="e">
        <f t="shared" si="28"/>
        <v>#NUM!</v>
      </c>
      <c r="H493" s="1" t="e">
        <f>IF(A493="","",IF(C493&lt;'Dados gerais'!$B$15/1000000,0,('Dados gerais'!$B$21+'Dados gerais'!$B$19)*86400*'Série de vazões medidas'!B495/1000000))</f>
        <v>#NUM!</v>
      </c>
      <c r="I493" s="5" t="e">
        <f t="shared" si="29"/>
        <v>#NUM!</v>
      </c>
      <c r="J493" s="5" t="e">
        <f>IF(A493="","",MAX(0,I493-'Dados gerais'!$B$14/1000000))</f>
        <v>#NUM!</v>
      </c>
      <c r="K493" s="5" t="e">
        <f t="shared" si="31"/>
        <v>#NUM!</v>
      </c>
    </row>
    <row r="494" spans="1:11" x14ac:dyDescent="0.25">
      <c r="A494" s="2" t="e">
        <f>'Série de vazões medidas'!A496</f>
        <v>#NUM!</v>
      </c>
      <c r="B494" s="1" t="e">
        <f>IF(A494="","",'Série de vazões medidas'!C496*'Dados gerais'!$B$11/'Dados gerais'!$B$10)</f>
        <v>#NUM!</v>
      </c>
      <c r="C494" s="4" t="e">
        <f t="shared" si="30"/>
        <v>#NUM!</v>
      </c>
      <c r="D494" s="4" t="e">
        <f>IF(A494="","",B494*86400*'Série de vazões medidas'!B496/1000000)</f>
        <v>#NUM!</v>
      </c>
      <c r="E494" t="e">
        <f>IF(A494="","",VLOOKUP(C494*1000000,'Dados gerais'!$C$28:$D$2916,2))</f>
        <v>#NUM!</v>
      </c>
      <c r="F494" s="5" t="e">
        <f>IF(A494="","",VLOOKUP(MONTH($A494),'Dados gerais'!$I$5:$J$16,2))</f>
        <v>#NUM!</v>
      </c>
      <c r="G494" s="5" t="e">
        <f t="shared" si="28"/>
        <v>#NUM!</v>
      </c>
      <c r="H494" s="1" t="e">
        <f>IF(A494="","",IF(C494&lt;'Dados gerais'!$B$15/1000000,0,('Dados gerais'!$B$21+'Dados gerais'!$B$19)*86400*'Série de vazões medidas'!B496/1000000))</f>
        <v>#NUM!</v>
      </c>
      <c r="I494" s="5" t="e">
        <f t="shared" si="29"/>
        <v>#NUM!</v>
      </c>
      <c r="J494" s="5" t="e">
        <f>IF(A494="","",MAX(0,I494-'Dados gerais'!$B$14/1000000))</f>
        <v>#NUM!</v>
      </c>
      <c r="K494" s="5" t="e">
        <f t="shared" si="31"/>
        <v>#NUM!</v>
      </c>
    </row>
    <row r="495" spans="1:11" x14ac:dyDescent="0.25">
      <c r="A495" s="2" t="e">
        <f>'Série de vazões medidas'!A497</f>
        <v>#NUM!</v>
      </c>
      <c r="B495" s="1" t="e">
        <f>IF(A495="","",'Série de vazões medidas'!C497*'Dados gerais'!$B$11/'Dados gerais'!$B$10)</f>
        <v>#NUM!</v>
      </c>
      <c r="C495" s="4" t="e">
        <f t="shared" si="30"/>
        <v>#NUM!</v>
      </c>
      <c r="D495" s="4" t="e">
        <f>IF(A495="","",B495*86400*'Série de vazões medidas'!B497/1000000)</f>
        <v>#NUM!</v>
      </c>
      <c r="E495" t="e">
        <f>IF(A495="","",VLOOKUP(C495*1000000,'Dados gerais'!$C$28:$D$2916,2))</f>
        <v>#NUM!</v>
      </c>
      <c r="F495" s="5" t="e">
        <f>IF(A495="","",VLOOKUP(MONTH($A495),'Dados gerais'!$I$5:$J$16,2))</f>
        <v>#NUM!</v>
      </c>
      <c r="G495" s="5" t="e">
        <f t="shared" si="28"/>
        <v>#NUM!</v>
      </c>
      <c r="H495" s="1" t="e">
        <f>IF(A495="","",IF(C495&lt;'Dados gerais'!$B$15/1000000,0,('Dados gerais'!$B$21+'Dados gerais'!$B$19)*86400*'Série de vazões medidas'!B497/1000000))</f>
        <v>#NUM!</v>
      </c>
      <c r="I495" s="5" t="e">
        <f t="shared" si="29"/>
        <v>#NUM!</v>
      </c>
      <c r="J495" s="5" t="e">
        <f>IF(A495="","",MAX(0,I495-'Dados gerais'!$B$14/1000000))</f>
        <v>#NUM!</v>
      </c>
      <c r="K495" s="5" t="e">
        <f t="shared" si="31"/>
        <v>#NUM!</v>
      </c>
    </row>
    <row r="496" spans="1:11" x14ac:dyDescent="0.25">
      <c r="A496" s="2" t="e">
        <f>'Série de vazões medidas'!A498</f>
        <v>#NUM!</v>
      </c>
      <c r="B496" s="1" t="e">
        <f>IF(A496="","",'Série de vazões medidas'!C498*'Dados gerais'!$B$11/'Dados gerais'!$B$10)</f>
        <v>#NUM!</v>
      </c>
      <c r="C496" s="4" t="e">
        <f t="shared" si="30"/>
        <v>#NUM!</v>
      </c>
      <c r="D496" s="4" t="e">
        <f>IF(A496="","",B496*86400*'Série de vazões medidas'!B498/1000000)</f>
        <v>#NUM!</v>
      </c>
      <c r="E496" t="e">
        <f>IF(A496="","",VLOOKUP(C496*1000000,'Dados gerais'!$C$28:$D$2916,2))</f>
        <v>#NUM!</v>
      </c>
      <c r="F496" s="5" t="e">
        <f>IF(A496="","",VLOOKUP(MONTH($A496),'Dados gerais'!$I$5:$J$16,2))</f>
        <v>#NUM!</v>
      </c>
      <c r="G496" s="5" t="e">
        <f t="shared" si="28"/>
        <v>#NUM!</v>
      </c>
      <c r="H496" s="1" t="e">
        <f>IF(A496="","",IF(C496&lt;'Dados gerais'!$B$15/1000000,0,('Dados gerais'!$B$21+'Dados gerais'!$B$19)*86400*'Série de vazões medidas'!B498/1000000))</f>
        <v>#NUM!</v>
      </c>
      <c r="I496" s="5" t="e">
        <f t="shared" si="29"/>
        <v>#NUM!</v>
      </c>
      <c r="J496" s="5" t="e">
        <f>IF(A496="","",MAX(0,I496-'Dados gerais'!$B$14/1000000))</f>
        <v>#NUM!</v>
      </c>
      <c r="K496" s="5" t="e">
        <f t="shared" si="31"/>
        <v>#NUM!</v>
      </c>
    </row>
    <row r="497" spans="1:11" x14ac:dyDescent="0.25">
      <c r="A497" s="2" t="e">
        <f>'Série de vazões medidas'!A499</f>
        <v>#NUM!</v>
      </c>
      <c r="B497" s="1" t="e">
        <f>IF(A497="","",'Série de vazões medidas'!C499*'Dados gerais'!$B$11/'Dados gerais'!$B$10)</f>
        <v>#NUM!</v>
      </c>
      <c r="C497" s="4" t="e">
        <f t="shared" si="30"/>
        <v>#NUM!</v>
      </c>
      <c r="D497" s="4" t="e">
        <f>IF(A497="","",B497*86400*'Série de vazões medidas'!B499/1000000)</f>
        <v>#NUM!</v>
      </c>
      <c r="E497" t="e">
        <f>IF(A497="","",VLOOKUP(C497*1000000,'Dados gerais'!$C$28:$D$2916,2))</f>
        <v>#NUM!</v>
      </c>
      <c r="F497" s="5" t="e">
        <f>IF(A497="","",VLOOKUP(MONTH($A497),'Dados gerais'!$I$5:$J$16,2))</f>
        <v>#NUM!</v>
      </c>
      <c r="G497" s="5" t="e">
        <f t="shared" si="28"/>
        <v>#NUM!</v>
      </c>
      <c r="H497" s="1" t="e">
        <f>IF(A497="","",IF(C497&lt;'Dados gerais'!$B$15/1000000,0,('Dados gerais'!$B$21+'Dados gerais'!$B$19)*86400*'Série de vazões medidas'!B499/1000000))</f>
        <v>#NUM!</v>
      </c>
      <c r="I497" s="5" t="e">
        <f t="shared" si="29"/>
        <v>#NUM!</v>
      </c>
      <c r="J497" s="5" t="e">
        <f>IF(A497="","",MAX(0,I497-'Dados gerais'!$B$14/1000000))</f>
        <v>#NUM!</v>
      </c>
      <c r="K497" s="5" t="e">
        <f t="shared" si="31"/>
        <v>#NUM!</v>
      </c>
    </row>
    <row r="498" spans="1:11" x14ac:dyDescent="0.25">
      <c r="A498" s="2" t="e">
        <f>'Série de vazões medidas'!A500</f>
        <v>#NUM!</v>
      </c>
      <c r="B498" s="1" t="e">
        <f>IF(A498="","",'Série de vazões medidas'!C500*'Dados gerais'!$B$11/'Dados gerais'!$B$10)</f>
        <v>#NUM!</v>
      </c>
      <c r="C498" s="4" t="e">
        <f t="shared" si="30"/>
        <v>#NUM!</v>
      </c>
      <c r="D498" s="4" t="e">
        <f>IF(A498="","",B498*86400*'Série de vazões medidas'!B500/1000000)</f>
        <v>#NUM!</v>
      </c>
      <c r="E498" t="e">
        <f>IF(A498="","",VLOOKUP(C498*1000000,'Dados gerais'!$C$28:$D$2916,2))</f>
        <v>#NUM!</v>
      </c>
      <c r="F498" s="5" t="e">
        <f>IF(A498="","",VLOOKUP(MONTH($A498),'Dados gerais'!$I$5:$J$16,2))</f>
        <v>#NUM!</v>
      </c>
      <c r="G498" s="5" t="e">
        <f t="shared" si="28"/>
        <v>#NUM!</v>
      </c>
      <c r="H498" s="1" t="e">
        <f>IF(A498="","",IF(C498&lt;'Dados gerais'!$B$15/1000000,0,('Dados gerais'!$B$21+'Dados gerais'!$B$19)*86400*'Série de vazões medidas'!B500/1000000))</f>
        <v>#NUM!</v>
      </c>
      <c r="I498" s="5" t="e">
        <f t="shared" si="29"/>
        <v>#NUM!</v>
      </c>
      <c r="J498" s="5" t="e">
        <f>IF(A498="","",MAX(0,I498-'Dados gerais'!$B$14/1000000))</f>
        <v>#NUM!</v>
      </c>
      <c r="K498" s="5" t="e">
        <f t="shared" si="31"/>
        <v>#NUM!</v>
      </c>
    </row>
    <row r="499" spans="1:11" x14ac:dyDescent="0.25">
      <c r="A499" s="2" t="e">
        <f>'Série de vazões medidas'!A501</f>
        <v>#NUM!</v>
      </c>
      <c r="B499" s="1" t="e">
        <f>IF(A499="","",'Série de vazões medidas'!C501*'Dados gerais'!$B$11/'Dados gerais'!$B$10)</f>
        <v>#NUM!</v>
      </c>
      <c r="C499" s="4" t="e">
        <f t="shared" si="30"/>
        <v>#NUM!</v>
      </c>
      <c r="D499" s="4" t="e">
        <f>IF(A499="","",B499*86400*'Série de vazões medidas'!B501/1000000)</f>
        <v>#NUM!</v>
      </c>
      <c r="E499" t="e">
        <f>IF(A499="","",VLOOKUP(C499*1000000,'Dados gerais'!$C$28:$D$2916,2))</f>
        <v>#NUM!</v>
      </c>
      <c r="F499" s="5" t="e">
        <f>IF(A499="","",VLOOKUP(MONTH($A499),'Dados gerais'!$I$5:$J$16,2))</f>
        <v>#NUM!</v>
      </c>
      <c r="G499" s="5" t="e">
        <f t="shared" si="28"/>
        <v>#NUM!</v>
      </c>
      <c r="H499" s="1" t="e">
        <f>IF(A499="","",IF(C499&lt;'Dados gerais'!$B$15/1000000,0,('Dados gerais'!$B$21+'Dados gerais'!$B$19)*86400*'Série de vazões medidas'!B501/1000000))</f>
        <v>#NUM!</v>
      </c>
      <c r="I499" s="5" t="e">
        <f t="shared" si="29"/>
        <v>#NUM!</v>
      </c>
      <c r="J499" s="5" t="e">
        <f>IF(A499="","",MAX(0,I499-'Dados gerais'!$B$14/1000000))</f>
        <v>#NUM!</v>
      </c>
      <c r="K499" s="5" t="e">
        <f t="shared" si="31"/>
        <v>#NUM!</v>
      </c>
    </row>
    <row r="500" spans="1:11" x14ac:dyDescent="0.25">
      <c r="A500" s="2" t="e">
        <f>'Série de vazões medidas'!A502</f>
        <v>#NUM!</v>
      </c>
      <c r="B500" s="1" t="e">
        <f>IF(A500="","",'Série de vazões medidas'!C502*'Dados gerais'!$B$11/'Dados gerais'!$B$10)</f>
        <v>#NUM!</v>
      </c>
      <c r="C500" s="4" t="e">
        <f t="shared" si="30"/>
        <v>#NUM!</v>
      </c>
      <c r="D500" s="4" t="e">
        <f>IF(A500="","",B500*86400*'Série de vazões medidas'!B502/1000000)</f>
        <v>#NUM!</v>
      </c>
      <c r="E500" t="e">
        <f>IF(A500="","",VLOOKUP(C500*1000000,'Dados gerais'!$C$28:$D$2916,2))</f>
        <v>#NUM!</v>
      </c>
      <c r="F500" s="5" t="e">
        <f>IF(A500="","",VLOOKUP(MONTH($A500),'Dados gerais'!$I$5:$J$16,2))</f>
        <v>#NUM!</v>
      </c>
      <c r="G500" s="5" t="e">
        <f t="shared" si="28"/>
        <v>#NUM!</v>
      </c>
      <c r="H500" s="1" t="e">
        <f>IF(A500="","",IF(C500&lt;'Dados gerais'!$B$15/1000000,0,('Dados gerais'!$B$21+'Dados gerais'!$B$19)*86400*'Série de vazões medidas'!B502/1000000))</f>
        <v>#NUM!</v>
      </c>
      <c r="I500" s="5" t="e">
        <f t="shared" si="29"/>
        <v>#NUM!</v>
      </c>
      <c r="J500" s="5" t="e">
        <f>IF(A500="","",MAX(0,I500-'Dados gerais'!$B$14/1000000))</f>
        <v>#NUM!</v>
      </c>
      <c r="K500" s="5" t="e">
        <f t="shared" si="31"/>
        <v>#NUM!</v>
      </c>
    </row>
    <row r="501" spans="1:11" x14ac:dyDescent="0.25">
      <c r="A501" s="2" t="e">
        <f>'Série de vazões medidas'!A503</f>
        <v>#NUM!</v>
      </c>
      <c r="B501" s="1" t="e">
        <f>IF(A501="","",'Série de vazões medidas'!C503*'Dados gerais'!$B$11/'Dados gerais'!$B$10)</f>
        <v>#NUM!</v>
      </c>
      <c r="C501" s="4" t="e">
        <f t="shared" si="30"/>
        <v>#NUM!</v>
      </c>
      <c r="D501" s="4" t="e">
        <f>IF(A501="","",B501*86400*'Série de vazões medidas'!B503/1000000)</f>
        <v>#NUM!</v>
      </c>
      <c r="E501" t="e">
        <f>IF(A501="","",VLOOKUP(C501*1000000,'Dados gerais'!$C$28:$D$2916,2))</f>
        <v>#NUM!</v>
      </c>
      <c r="F501" s="5" t="e">
        <f>IF(A501="","",VLOOKUP(MONTH($A501),'Dados gerais'!$I$5:$J$16,2))</f>
        <v>#NUM!</v>
      </c>
      <c r="G501" s="5" t="e">
        <f t="shared" si="28"/>
        <v>#NUM!</v>
      </c>
      <c r="H501" s="1" t="e">
        <f>IF(A501="","",IF(C501&lt;'Dados gerais'!$B$15/1000000,0,('Dados gerais'!$B$21+'Dados gerais'!$B$19)*86400*'Série de vazões medidas'!B503/1000000))</f>
        <v>#NUM!</v>
      </c>
      <c r="I501" s="5" t="e">
        <f t="shared" si="29"/>
        <v>#NUM!</v>
      </c>
      <c r="J501" s="5" t="e">
        <f>IF(A501="","",MAX(0,I501-'Dados gerais'!$B$14/1000000))</f>
        <v>#NUM!</v>
      </c>
      <c r="K501" s="5" t="e">
        <f t="shared" si="31"/>
        <v>#NUM!</v>
      </c>
    </row>
    <row r="502" spans="1:11" x14ac:dyDescent="0.25">
      <c r="A502" s="2" t="e">
        <f>'Série de vazões medidas'!A504</f>
        <v>#NUM!</v>
      </c>
      <c r="B502" s="1" t="e">
        <f>IF(A502="","",'Série de vazões medidas'!C504*'Dados gerais'!$B$11/'Dados gerais'!$B$10)</f>
        <v>#NUM!</v>
      </c>
      <c r="C502" s="4" t="e">
        <f t="shared" si="30"/>
        <v>#NUM!</v>
      </c>
      <c r="D502" s="4" t="e">
        <f>IF(A502="","",B502*86400*'Série de vazões medidas'!B504/1000000)</f>
        <v>#NUM!</v>
      </c>
      <c r="E502" t="e">
        <f>IF(A502="","",VLOOKUP(C502*1000000,'Dados gerais'!$C$28:$D$2916,2))</f>
        <v>#NUM!</v>
      </c>
      <c r="F502" s="5" t="e">
        <f>IF(A502="","",VLOOKUP(MONTH($A502),'Dados gerais'!$I$5:$J$16,2))</f>
        <v>#NUM!</v>
      </c>
      <c r="G502" s="5" t="e">
        <f t="shared" si="28"/>
        <v>#NUM!</v>
      </c>
      <c r="H502" s="1" t="e">
        <f>IF(A502="","",IF(C502&lt;'Dados gerais'!$B$15/1000000,0,('Dados gerais'!$B$21+'Dados gerais'!$B$19)*86400*'Série de vazões medidas'!B504/1000000))</f>
        <v>#NUM!</v>
      </c>
      <c r="I502" s="5" t="e">
        <f t="shared" si="29"/>
        <v>#NUM!</v>
      </c>
      <c r="J502" s="5" t="e">
        <f>IF(A502="","",MAX(0,I502-'Dados gerais'!$B$14/1000000))</f>
        <v>#NUM!</v>
      </c>
      <c r="K502" s="5" t="e">
        <f t="shared" si="31"/>
        <v>#NUM!</v>
      </c>
    </row>
    <row r="503" spans="1:11" x14ac:dyDescent="0.25">
      <c r="A503" s="2" t="e">
        <f>'Série de vazões medidas'!A505</f>
        <v>#NUM!</v>
      </c>
      <c r="B503" s="1" t="e">
        <f>IF(A503="","",'Série de vazões medidas'!C505*'Dados gerais'!$B$11/'Dados gerais'!$B$10)</f>
        <v>#NUM!</v>
      </c>
      <c r="C503" s="4" t="e">
        <f t="shared" si="30"/>
        <v>#NUM!</v>
      </c>
      <c r="D503" s="4" t="e">
        <f>IF(A503="","",B503*86400*'Série de vazões medidas'!B505/1000000)</f>
        <v>#NUM!</v>
      </c>
      <c r="E503" t="e">
        <f>IF(A503="","",VLOOKUP(C503*1000000,'Dados gerais'!$C$28:$D$2916,2))</f>
        <v>#NUM!</v>
      </c>
      <c r="F503" s="5" t="e">
        <f>IF(A503="","",VLOOKUP(MONTH($A503),'Dados gerais'!$I$5:$J$16,2))</f>
        <v>#NUM!</v>
      </c>
      <c r="G503" s="5" t="e">
        <f t="shared" si="28"/>
        <v>#NUM!</v>
      </c>
      <c r="H503" s="1" t="e">
        <f>IF(A503="","",IF(C503&lt;'Dados gerais'!$B$15/1000000,0,('Dados gerais'!$B$21+'Dados gerais'!$B$19)*86400*'Série de vazões medidas'!B505/1000000))</f>
        <v>#NUM!</v>
      </c>
      <c r="I503" s="5" t="e">
        <f t="shared" si="29"/>
        <v>#NUM!</v>
      </c>
      <c r="J503" s="5" t="e">
        <f>IF(A503="","",MAX(0,I503-'Dados gerais'!$B$14/1000000))</f>
        <v>#NUM!</v>
      </c>
      <c r="K503" s="5" t="e">
        <f t="shared" si="31"/>
        <v>#NUM!</v>
      </c>
    </row>
    <row r="504" spans="1:11" x14ac:dyDescent="0.25">
      <c r="A504" s="2" t="e">
        <f>'Série de vazões medidas'!A506</f>
        <v>#NUM!</v>
      </c>
      <c r="B504" s="1" t="e">
        <f>IF(A504="","",'Série de vazões medidas'!C506*'Dados gerais'!$B$11/'Dados gerais'!$B$10)</f>
        <v>#NUM!</v>
      </c>
      <c r="C504" s="4" t="e">
        <f t="shared" si="30"/>
        <v>#NUM!</v>
      </c>
      <c r="D504" s="4" t="e">
        <f>IF(A504="","",B504*86400*'Série de vazões medidas'!B506/1000000)</f>
        <v>#NUM!</v>
      </c>
      <c r="E504" t="e">
        <f>IF(A504="","",VLOOKUP(C504*1000000,'Dados gerais'!$C$28:$D$2916,2))</f>
        <v>#NUM!</v>
      </c>
      <c r="F504" s="5" t="e">
        <f>IF(A504="","",VLOOKUP(MONTH($A504),'Dados gerais'!$I$5:$J$16,2))</f>
        <v>#NUM!</v>
      </c>
      <c r="G504" s="5" t="e">
        <f t="shared" si="28"/>
        <v>#NUM!</v>
      </c>
      <c r="H504" s="1" t="e">
        <f>IF(A504="","",IF(C504&lt;'Dados gerais'!$B$15/1000000,0,('Dados gerais'!$B$21+'Dados gerais'!$B$19)*86400*'Série de vazões medidas'!B506/1000000))</f>
        <v>#NUM!</v>
      </c>
      <c r="I504" s="5" t="e">
        <f t="shared" si="29"/>
        <v>#NUM!</v>
      </c>
      <c r="J504" s="5" t="e">
        <f>IF(A504="","",MAX(0,I504-'Dados gerais'!$B$14/1000000))</f>
        <v>#NUM!</v>
      </c>
      <c r="K504" s="5" t="e">
        <f t="shared" si="31"/>
        <v>#NUM!</v>
      </c>
    </row>
    <row r="505" spans="1:11" x14ac:dyDescent="0.25">
      <c r="A505" s="2" t="e">
        <f>'Série de vazões medidas'!A507</f>
        <v>#NUM!</v>
      </c>
      <c r="B505" s="1" t="e">
        <f>IF(A505="","",'Série de vazões medidas'!C507*'Dados gerais'!$B$11/'Dados gerais'!$B$10)</f>
        <v>#NUM!</v>
      </c>
      <c r="C505" s="4" t="e">
        <f t="shared" si="30"/>
        <v>#NUM!</v>
      </c>
      <c r="D505" s="4" t="e">
        <f>IF(A505="","",B505*86400*'Série de vazões medidas'!B507/1000000)</f>
        <v>#NUM!</v>
      </c>
      <c r="E505" t="e">
        <f>IF(A505="","",VLOOKUP(C505*1000000,'Dados gerais'!$C$28:$D$2916,2))</f>
        <v>#NUM!</v>
      </c>
      <c r="F505" s="5" t="e">
        <f>IF(A505="","",VLOOKUP(MONTH($A505),'Dados gerais'!$I$5:$J$16,2))</f>
        <v>#NUM!</v>
      </c>
      <c r="G505" s="5" t="e">
        <f t="shared" si="28"/>
        <v>#NUM!</v>
      </c>
      <c r="H505" s="1" t="e">
        <f>IF(A505="","",IF(C505&lt;'Dados gerais'!$B$15/1000000,0,('Dados gerais'!$B$21+'Dados gerais'!$B$19)*86400*'Série de vazões medidas'!B507/1000000))</f>
        <v>#NUM!</v>
      </c>
      <c r="I505" s="5" t="e">
        <f t="shared" si="29"/>
        <v>#NUM!</v>
      </c>
      <c r="J505" s="5" t="e">
        <f>IF(A505="","",MAX(0,I505-'Dados gerais'!$B$14/1000000))</f>
        <v>#NUM!</v>
      </c>
      <c r="K505" s="5" t="e">
        <f t="shared" si="31"/>
        <v>#NUM!</v>
      </c>
    </row>
    <row r="506" spans="1:11" x14ac:dyDescent="0.25">
      <c r="A506" s="2" t="e">
        <f>'Série de vazões medidas'!A508</f>
        <v>#NUM!</v>
      </c>
      <c r="B506" s="1" t="e">
        <f>IF(A506="","",'Série de vazões medidas'!C508*'Dados gerais'!$B$11/'Dados gerais'!$B$10)</f>
        <v>#NUM!</v>
      </c>
      <c r="C506" s="4" t="e">
        <f t="shared" si="30"/>
        <v>#NUM!</v>
      </c>
      <c r="D506" s="4" t="e">
        <f>IF(A506="","",B506*86400*'Série de vazões medidas'!B508/1000000)</f>
        <v>#NUM!</v>
      </c>
      <c r="E506" t="e">
        <f>IF(A506="","",VLOOKUP(C506*1000000,'Dados gerais'!$C$28:$D$2916,2))</f>
        <v>#NUM!</v>
      </c>
      <c r="F506" s="5" t="e">
        <f>IF(A506="","",VLOOKUP(MONTH($A506),'Dados gerais'!$I$5:$J$16,2))</f>
        <v>#NUM!</v>
      </c>
      <c r="G506" s="5" t="e">
        <f t="shared" si="28"/>
        <v>#NUM!</v>
      </c>
      <c r="H506" s="1" t="e">
        <f>IF(A506="","",IF(C506&lt;'Dados gerais'!$B$15/1000000,0,('Dados gerais'!$B$21+'Dados gerais'!$B$19)*86400*'Série de vazões medidas'!B508/1000000))</f>
        <v>#NUM!</v>
      </c>
      <c r="I506" s="5" t="e">
        <f t="shared" si="29"/>
        <v>#NUM!</v>
      </c>
      <c r="J506" s="5" t="e">
        <f>IF(A506="","",MAX(0,I506-'Dados gerais'!$B$14/1000000))</f>
        <v>#NUM!</v>
      </c>
      <c r="K506" s="5" t="e">
        <f t="shared" si="31"/>
        <v>#NUM!</v>
      </c>
    </row>
    <row r="507" spans="1:11" x14ac:dyDescent="0.25">
      <c r="A507" s="2" t="e">
        <f>'Série de vazões medidas'!A509</f>
        <v>#NUM!</v>
      </c>
      <c r="B507" s="1" t="e">
        <f>IF(A507="","",'Série de vazões medidas'!C509*'Dados gerais'!$B$11/'Dados gerais'!$B$10)</f>
        <v>#NUM!</v>
      </c>
      <c r="C507" s="4" t="e">
        <f t="shared" si="30"/>
        <v>#NUM!</v>
      </c>
      <c r="D507" s="4" t="e">
        <f>IF(A507="","",B507*86400*'Série de vazões medidas'!B509/1000000)</f>
        <v>#NUM!</v>
      </c>
      <c r="E507" t="e">
        <f>IF(A507="","",VLOOKUP(C507*1000000,'Dados gerais'!$C$28:$D$2916,2))</f>
        <v>#NUM!</v>
      </c>
      <c r="F507" s="5" t="e">
        <f>IF(A507="","",VLOOKUP(MONTH($A507),'Dados gerais'!$I$5:$J$16,2))</f>
        <v>#NUM!</v>
      </c>
      <c r="G507" s="5" t="e">
        <f t="shared" si="28"/>
        <v>#NUM!</v>
      </c>
      <c r="H507" s="1" t="e">
        <f>IF(A507="","",IF(C507&lt;'Dados gerais'!$B$15/1000000,0,('Dados gerais'!$B$21+'Dados gerais'!$B$19)*86400*'Série de vazões medidas'!B509/1000000))</f>
        <v>#NUM!</v>
      </c>
      <c r="I507" s="5" t="e">
        <f t="shared" si="29"/>
        <v>#NUM!</v>
      </c>
      <c r="J507" s="5" t="e">
        <f>IF(A507="","",MAX(0,I507-'Dados gerais'!$B$14/1000000))</f>
        <v>#NUM!</v>
      </c>
      <c r="K507" s="5" t="e">
        <f t="shared" si="31"/>
        <v>#NUM!</v>
      </c>
    </row>
    <row r="508" spans="1:11" x14ac:dyDescent="0.25">
      <c r="A508" s="2" t="e">
        <f>'Série de vazões medidas'!A510</f>
        <v>#NUM!</v>
      </c>
      <c r="B508" s="1" t="e">
        <f>IF(A508="","",'Série de vazões medidas'!C510*'Dados gerais'!$B$11/'Dados gerais'!$B$10)</f>
        <v>#NUM!</v>
      </c>
      <c r="C508" s="4" t="e">
        <f t="shared" si="30"/>
        <v>#NUM!</v>
      </c>
      <c r="D508" s="4" t="e">
        <f>IF(A508="","",B508*86400*'Série de vazões medidas'!B510/1000000)</f>
        <v>#NUM!</v>
      </c>
      <c r="E508" t="e">
        <f>IF(A508="","",VLOOKUP(C508*1000000,'Dados gerais'!$C$28:$D$2916,2))</f>
        <v>#NUM!</v>
      </c>
      <c r="F508" s="5" t="e">
        <f>IF(A508="","",VLOOKUP(MONTH($A508),'Dados gerais'!$I$5:$J$16,2))</f>
        <v>#NUM!</v>
      </c>
      <c r="G508" s="5" t="e">
        <f t="shared" si="28"/>
        <v>#NUM!</v>
      </c>
      <c r="H508" s="1" t="e">
        <f>IF(A508="","",IF(C508&lt;'Dados gerais'!$B$15/1000000,0,('Dados gerais'!$B$21+'Dados gerais'!$B$19)*86400*'Série de vazões medidas'!B510/1000000))</f>
        <v>#NUM!</v>
      </c>
      <c r="I508" s="5" t="e">
        <f t="shared" si="29"/>
        <v>#NUM!</v>
      </c>
      <c r="J508" s="5" t="e">
        <f>IF(A508="","",MAX(0,I508-'Dados gerais'!$B$14/1000000))</f>
        <v>#NUM!</v>
      </c>
      <c r="K508" s="5" t="e">
        <f t="shared" si="31"/>
        <v>#NUM!</v>
      </c>
    </row>
    <row r="509" spans="1:11" x14ac:dyDescent="0.25">
      <c r="A509" s="2" t="e">
        <f>'Série de vazões medidas'!A511</f>
        <v>#NUM!</v>
      </c>
      <c r="B509" s="1" t="e">
        <f>IF(A509="","",'Série de vazões medidas'!C511*'Dados gerais'!$B$11/'Dados gerais'!$B$10)</f>
        <v>#NUM!</v>
      </c>
      <c r="C509" s="4" t="e">
        <f t="shared" si="30"/>
        <v>#NUM!</v>
      </c>
      <c r="D509" s="4" t="e">
        <f>IF(A509="","",B509*86400*'Série de vazões medidas'!B511/1000000)</f>
        <v>#NUM!</v>
      </c>
      <c r="E509" t="e">
        <f>IF(A509="","",VLOOKUP(C509*1000000,'Dados gerais'!$C$28:$D$2916,2))</f>
        <v>#NUM!</v>
      </c>
      <c r="F509" s="5" t="e">
        <f>IF(A509="","",VLOOKUP(MONTH($A509),'Dados gerais'!$I$5:$J$16,2))</f>
        <v>#NUM!</v>
      </c>
      <c r="G509" s="5" t="e">
        <f t="shared" si="28"/>
        <v>#NUM!</v>
      </c>
      <c r="H509" s="1" t="e">
        <f>IF(A509="","",IF(C509&lt;'Dados gerais'!$B$15/1000000,0,('Dados gerais'!$B$21+'Dados gerais'!$B$19)*86400*'Série de vazões medidas'!B511/1000000))</f>
        <v>#NUM!</v>
      </c>
      <c r="I509" s="5" t="e">
        <f t="shared" si="29"/>
        <v>#NUM!</v>
      </c>
      <c r="J509" s="5" t="e">
        <f>IF(A509="","",MAX(0,I509-'Dados gerais'!$B$14/1000000))</f>
        <v>#NUM!</v>
      </c>
      <c r="K509" s="5" t="e">
        <f t="shared" si="31"/>
        <v>#NUM!</v>
      </c>
    </row>
    <row r="510" spans="1:11" x14ac:dyDescent="0.25">
      <c r="A510" s="2" t="e">
        <f>'Série de vazões medidas'!A512</f>
        <v>#NUM!</v>
      </c>
      <c r="B510" s="1" t="e">
        <f>IF(A510="","",'Série de vazões medidas'!C512*'Dados gerais'!$B$11/'Dados gerais'!$B$10)</f>
        <v>#NUM!</v>
      </c>
      <c r="C510" s="4" t="e">
        <f t="shared" si="30"/>
        <v>#NUM!</v>
      </c>
      <c r="D510" s="4" t="e">
        <f>IF(A510="","",B510*86400*'Série de vazões medidas'!B512/1000000)</f>
        <v>#NUM!</v>
      </c>
      <c r="E510" t="e">
        <f>IF(A510="","",VLOOKUP(C510*1000000,'Dados gerais'!$C$28:$D$2916,2))</f>
        <v>#NUM!</v>
      </c>
      <c r="F510" s="5" t="e">
        <f>IF(A510="","",VLOOKUP(MONTH($A510),'Dados gerais'!$I$5:$J$16,2))</f>
        <v>#NUM!</v>
      </c>
      <c r="G510" s="5" t="e">
        <f t="shared" si="28"/>
        <v>#NUM!</v>
      </c>
      <c r="H510" s="1" t="e">
        <f>IF(A510="","",IF(C510&lt;'Dados gerais'!$B$15/1000000,0,('Dados gerais'!$B$21+'Dados gerais'!$B$19)*86400*'Série de vazões medidas'!B512/1000000))</f>
        <v>#NUM!</v>
      </c>
      <c r="I510" s="5" t="e">
        <f t="shared" si="29"/>
        <v>#NUM!</v>
      </c>
      <c r="J510" s="5" t="e">
        <f>IF(A510="","",MAX(0,I510-'Dados gerais'!$B$14/1000000))</f>
        <v>#NUM!</v>
      </c>
      <c r="K510" s="5" t="e">
        <f t="shared" si="31"/>
        <v>#NUM!</v>
      </c>
    </row>
    <row r="511" spans="1:11" x14ac:dyDescent="0.25">
      <c r="A511" s="2" t="e">
        <f>'Série de vazões medidas'!A513</f>
        <v>#NUM!</v>
      </c>
      <c r="B511" s="1" t="e">
        <f>IF(A511="","",'Série de vazões medidas'!C513*'Dados gerais'!$B$11/'Dados gerais'!$B$10)</f>
        <v>#NUM!</v>
      </c>
      <c r="C511" s="4" t="e">
        <f t="shared" si="30"/>
        <v>#NUM!</v>
      </c>
      <c r="D511" s="4" t="e">
        <f>IF(A511="","",B511*86400*'Série de vazões medidas'!B513/1000000)</f>
        <v>#NUM!</v>
      </c>
      <c r="E511" t="e">
        <f>IF(A511="","",VLOOKUP(C511*1000000,'Dados gerais'!$C$28:$D$2916,2))</f>
        <v>#NUM!</v>
      </c>
      <c r="F511" s="5" t="e">
        <f>IF(A511="","",VLOOKUP(MONTH($A511),'Dados gerais'!$I$5:$J$16,2))</f>
        <v>#NUM!</v>
      </c>
      <c r="G511" s="5" t="e">
        <f t="shared" si="28"/>
        <v>#NUM!</v>
      </c>
      <c r="H511" s="1" t="e">
        <f>IF(A511="","",IF(C511&lt;'Dados gerais'!$B$15/1000000,0,('Dados gerais'!$B$21+'Dados gerais'!$B$19)*86400*'Série de vazões medidas'!B513/1000000))</f>
        <v>#NUM!</v>
      </c>
      <c r="I511" s="5" t="e">
        <f t="shared" si="29"/>
        <v>#NUM!</v>
      </c>
      <c r="J511" s="5" t="e">
        <f>IF(A511="","",MAX(0,I511-'Dados gerais'!$B$14/1000000))</f>
        <v>#NUM!</v>
      </c>
      <c r="K511" s="5" t="e">
        <f t="shared" si="31"/>
        <v>#NUM!</v>
      </c>
    </row>
    <row r="512" spans="1:11" x14ac:dyDescent="0.25">
      <c r="A512" s="2" t="e">
        <f>'Série de vazões medidas'!A514</f>
        <v>#NUM!</v>
      </c>
      <c r="B512" s="1" t="e">
        <f>IF(A512="","",'Série de vazões medidas'!C514*'Dados gerais'!$B$11/'Dados gerais'!$B$10)</f>
        <v>#NUM!</v>
      </c>
      <c r="C512" s="4" t="e">
        <f t="shared" si="30"/>
        <v>#NUM!</v>
      </c>
      <c r="D512" s="4" t="e">
        <f>IF(A512="","",B512*86400*'Série de vazões medidas'!B514/1000000)</f>
        <v>#NUM!</v>
      </c>
      <c r="E512" t="e">
        <f>IF(A512="","",VLOOKUP(C512*1000000,'Dados gerais'!$C$28:$D$2916,2))</f>
        <v>#NUM!</v>
      </c>
      <c r="F512" s="5" t="e">
        <f>IF(A512="","",VLOOKUP(MONTH($A512),'Dados gerais'!$I$5:$J$16,2))</f>
        <v>#NUM!</v>
      </c>
      <c r="G512" s="5" t="e">
        <f t="shared" si="28"/>
        <v>#NUM!</v>
      </c>
      <c r="H512" s="1" t="e">
        <f>IF(A512="","",IF(C512&lt;'Dados gerais'!$B$15/1000000,0,('Dados gerais'!$B$21+'Dados gerais'!$B$19)*86400*'Série de vazões medidas'!B514/1000000))</f>
        <v>#NUM!</v>
      </c>
      <c r="I512" s="5" t="e">
        <f t="shared" si="29"/>
        <v>#NUM!</v>
      </c>
      <c r="J512" s="5" t="e">
        <f>IF(A512="","",MAX(0,I512-'Dados gerais'!$B$14/1000000))</f>
        <v>#NUM!</v>
      </c>
      <c r="K512" s="5" t="e">
        <f t="shared" si="31"/>
        <v>#NUM!</v>
      </c>
    </row>
    <row r="513" spans="1:11" x14ac:dyDescent="0.25">
      <c r="A513" s="2" t="e">
        <f>'Série de vazões medidas'!A515</f>
        <v>#NUM!</v>
      </c>
      <c r="B513" s="1" t="e">
        <f>IF(A513="","",'Série de vazões medidas'!C515*'Dados gerais'!$B$11/'Dados gerais'!$B$10)</f>
        <v>#NUM!</v>
      </c>
      <c r="C513" s="4" t="e">
        <f t="shared" si="30"/>
        <v>#NUM!</v>
      </c>
      <c r="D513" s="4" t="e">
        <f>IF(A513="","",B513*86400*'Série de vazões medidas'!B515/1000000)</f>
        <v>#NUM!</v>
      </c>
      <c r="E513" t="e">
        <f>IF(A513="","",VLOOKUP(C513*1000000,'Dados gerais'!$C$28:$D$2916,2))</f>
        <v>#NUM!</v>
      </c>
      <c r="F513" s="5" t="e">
        <f>IF(A513="","",VLOOKUP(MONTH($A513),'Dados gerais'!$I$5:$J$16,2))</f>
        <v>#NUM!</v>
      </c>
      <c r="G513" s="5" t="e">
        <f t="shared" si="28"/>
        <v>#NUM!</v>
      </c>
      <c r="H513" s="1" t="e">
        <f>IF(A513="","",IF(C513&lt;'Dados gerais'!$B$15/1000000,0,('Dados gerais'!$B$21+'Dados gerais'!$B$19)*86400*'Série de vazões medidas'!B515/1000000))</f>
        <v>#NUM!</v>
      </c>
      <c r="I513" s="5" t="e">
        <f t="shared" si="29"/>
        <v>#NUM!</v>
      </c>
      <c r="J513" s="5" t="e">
        <f>IF(A513="","",MAX(0,I513-'Dados gerais'!$B$14/1000000))</f>
        <v>#NUM!</v>
      </c>
      <c r="K513" s="5" t="e">
        <f t="shared" si="31"/>
        <v>#NUM!</v>
      </c>
    </row>
    <row r="514" spans="1:11" x14ac:dyDescent="0.25">
      <c r="A514" s="2" t="e">
        <f>'Série de vazões medidas'!A516</f>
        <v>#NUM!</v>
      </c>
      <c r="B514" s="1" t="e">
        <f>IF(A514="","",'Série de vazões medidas'!C516*'Dados gerais'!$B$11/'Dados gerais'!$B$10)</f>
        <v>#NUM!</v>
      </c>
      <c r="C514" s="4" t="e">
        <f t="shared" si="30"/>
        <v>#NUM!</v>
      </c>
      <c r="D514" s="4" t="e">
        <f>IF(A514="","",B514*86400*'Série de vazões medidas'!B516/1000000)</f>
        <v>#NUM!</v>
      </c>
      <c r="E514" t="e">
        <f>IF(A514="","",VLOOKUP(C514*1000000,'Dados gerais'!$C$28:$D$2916,2))</f>
        <v>#NUM!</v>
      </c>
      <c r="F514" s="5" t="e">
        <f>IF(A514="","",VLOOKUP(MONTH($A514),'Dados gerais'!$I$5:$J$16,2))</f>
        <v>#NUM!</v>
      </c>
      <c r="G514" s="5" t="e">
        <f t="shared" si="28"/>
        <v>#NUM!</v>
      </c>
      <c r="H514" s="1" t="e">
        <f>IF(A514="","",IF(C514&lt;'Dados gerais'!$B$15/1000000,0,('Dados gerais'!$B$21+'Dados gerais'!$B$19)*86400*'Série de vazões medidas'!B516/1000000))</f>
        <v>#NUM!</v>
      </c>
      <c r="I514" s="5" t="e">
        <f t="shared" si="29"/>
        <v>#NUM!</v>
      </c>
      <c r="J514" s="5" t="e">
        <f>IF(A514="","",MAX(0,I514-'Dados gerais'!$B$14/1000000))</f>
        <v>#NUM!</v>
      </c>
      <c r="K514" s="5" t="e">
        <f t="shared" si="31"/>
        <v>#NUM!</v>
      </c>
    </row>
    <row r="515" spans="1:11" x14ac:dyDescent="0.25">
      <c r="A515" s="2" t="e">
        <f>'Série de vazões medidas'!A517</f>
        <v>#NUM!</v>
      </c>
      <c r="B515" s="1" t="e">
        <f>IF(A515="","",'Série de vazões medidas'!C517*'Dados gerais'!$B$11/'Dados gerais'!$B$10)</f>
        <v>#NUM!</v>
      </c>
      <c r="C515" s="4" t="e">
        <f t="shared" si="30"/>
        <v>#NUM!</v>
      </c>
      <c r="D515" s="4" t="e">
        <f>IF(A515="","",B515*86400*'Série de vazões medidas'!B517/1000000)</f>
        <v>#NUM!</v>
      </c>
      <c r="E515" t="e">
        <f>IF(A515="","",VLOOKUP(C515*1000000,'Dados gerais'!$C$28:$D$2916,2))</f>
        <v>#NUM!</v>
      </c>
      <c r="F515" s="5" t="e">
        <f>IF(A515="","",VLOOKUP(MONTH($A515),'Dados gerais'!$I$5:$J$16,2))</f>
        <v>#NUM!</v>
      </c>
      <c r="G515" s="5" t="e">
        <f t="shared" ref="G515:G578" si="32">IF(A515="","",E515*F515/1000/1000000)</f>
        <v>#NUM!</v>
      </c>
      <c r="H515" s="1" t="e">
        <f>IF(A515="","",IF(C515&lt;'Dados gerais'!$B$15/1000000,0,('Dados gerais'!$B$21+'Dados gerais'!$B$19)*86400*'Série de vazões medidas'!B517/1000000))</f>
        <v>#NUM!</v>
      </c>
      <c r="I515" s="5" t="e">
        <f t="shared" ref="I515:I578" si="33">IF(A515="","",C515-G515-H515+D515)</f>
        <v>#NUM!</v>
      </c>
      <c r="J515" s="5" t="e">
        <f>IF(A515="","",MAX(0,I515-'Dados gerais'!$B$14/1000000))</f>
        <v>#NUM!</v>
      </c>
      <c r="K515" s="5" t="e">
        <f t="shared" si="31"/>
        <v>#NUM!</v>
      </c>
    </row>
    <row r="516" spans="1:11" x14ac:dyDescent="0.25">
      <c r="A516" s="2" t="e">
        <f>'Série de vazões medidas'!A518</f>
        <v>#NUM!</v>
      </c>
      <c r="B516" s="1" t="e">
        <f>IF(A516="","",'Série de vazões medidas'!C518*'Dados gerais'!$B$11/'Dados gerais'!$B$10)</f>
        <v>#NUM!</v>
      </c>
      <c r="C516" s="4" t="e">
        <f t="shared" ref="C516:C579" si="34">IF(A516="","",K515)</f>
        <v>#NUM!</v>
      </c>
      <c r="D516" s="4" t="e">
        <f>IF(A516="","",B516*86400*'Série de vazões medidas'!B518/1000000)</f>
        <v>#NUM!</v>
      </c>
      <c r="E516" t="e">
        <f>IF(A516="","",VLOOKUP(C516*1000000,'Dados gerais'!$C$28:$D$2916,2))</f>
        <v>#NUM!</v>
      </c>
      <c r="F516" s="5" t="e">
        <f>IF(A516="","",VLOOKUP(MONTH($A516),'Dados gerais'!$I$5:$J$16,2))</f>
        <v>#NUM!</v>
      </c>
      <c r="G516" s="5" t="e">
        <f t="shared" si="32"/>
        <v>#NUM!</v>
      </c>
      <c r="H516" s="1" t="e">
        <f>IF(A516="","",IF(C516&lt;'Dados gerais'!$B$15/1000000,0,('Dados gerais'!$B$21+'Dados gerais'!$B$19)*86400*'Série de vazões medidas'!B518/1000000))</f>
        <v>#NUM!</v>
      </c>
      <c r="I516" s="5" t="e">
        <f t="shared" si="33"/>
        <v>#NUM!</v>
      </c>
      <c r="J516" s="5" t="e">
        <f>IF(A516="","",MAX(0,I516-'Dados gerais'!$B$14/1000000))</f>
        <v>#NUM!</v>
      </c>
      <c r="K516" s="5" t="e">
        <f t="shared" ref="K516:K579" si="35">IF(A516="","",I516-J516)</f>
        <v>#NUM!</v>
      </c>
    </row>
    <row r="517" spans="1:11" x14ac:dyDescent="0.25">
      <c r="A517" s="2" t="e">
        <f>'Série de vazões medidas'!A519</f>
        <v>#NUM!</v>
      </c>
      <c r="B517" s="1" t="e">
        <f>IF(A517="","",'Série de vazões medidas'!C519*'Dados gerais'!$B$11/'Dados gerais'!$B$10)</f>
        <v>#NUM!</v>
      </c>
      <c r="C517" s="4" t="e">
        <f t="shared" si="34"/>
        <v>#NUM!</v>
      </c>
      <c r="D517" s="4" t="e">
        <f>IF(A517="","",B517*86400*'Série de vazões medidas'!B519/1000000)</f>
        <v>#NUM!</v>
      </c>
      <c r="E517" t="e">
        <f>IF(A517="","",VLOOKUP(C517*1000000,'Dados gerais'!$C$28:$D$2916,2))</f>
        <v>#NUM!</v>
      </c>
      <c r="F517" s="5" t="e">
        <f>IF(A517="","",VLOOKUP(MONTH($A517),'Dados gerais'!$I$5:$J$16,2))</f>
        <v>#NUM!</v>
      </c>
      <c r="G517" s="5" t="e">
        <f t="shared" si="32"/>
        <v>#NUM!</v>
      </c>
      <c r="H517" s="1" t="e">
        <f>IF(A517="","",IF(C517&lt;'Dados gerais'!$B$15/1000000,0,('Dados gerais'!$B$21+'Dados gerais'!$B$19)*86400*'Série de vazões medidas'!B519/1000000))</f>
        <v>#NUM!</v>
      </c>
      <c r="I517" s="5" t="e">
        <f t="shared" si="33"/>
        <v>#NUM!</v>
      </c>
      <c r="J517" s="5" t="e">
        <f>IF(A517="","",MAX(0,I517-'Dados gerais'!$B$14/1000000))</f>
        <v>#NUM!</v>
      </c>
      <c r="K517" s="5" t="e">
        <f t="shared" si="35"/>
        <v>#NUM!</v>
      </c>
    </row>
    <row r="518" spans="1:11" x14ac:dyDescent="0.25">
      <c r="A518" s="2" t="e">
        <f>'Série de vazões medidas'!A520</f>
        <v>#NUM!</v>
      </c>
      <c r="B518" s="1" t="e">
        <f>IF(A518="","",'Série de vazões medidas'!C520*'Dados gerais'!$B$11/'Dados gerais'!$B$10)</f>
        <v>#NUM!</v>
      </c>
      <c r="C518" s="4" t="e">
        <f t="shared" si="34"/>
        <v>#NUM!</v>
      </c>
      <c r="D518" s="4" t="e">
        <f>IF(A518="","",B518*86400*'Série de vazões medidas'!B520/1000000)</f>
        <v>#NUM!</v>
      </c>
      <c r="E518" t="e">
        <f>IF(A518="","",VLOOKUP(C518*1000000,'Dados gerais'!$C$28:$D$2916,2))</f>
        <v>#NUM!</v>
      </c>
      <c r="F518" s="5" t="e">
        <f>IF(A518="","",VLOOKUP(MONTH($A518),'Dados gerais'!$I$5:$J$16,2))</f>
        <v>#NUM!</v>
      </c>
      <c r="G518" s="5" t="e">
        <f t="shared" si="32"/>
        <v>#NUM!</v>
      </c>
      <c r="H518" s="1" t="e">
        <f>IF(A518="","",IF(C518&lt;'Dados gerais'!$B$15/1000000,0,('Dados gerais'!$B$21+'Dados gerais'!$B$19)*86400*'Série de vazões medidas'!B520/1000000))</f>
        <v>#NUM!</v>
      </c>
      <c r="I518" s="5" t="e">
        <f t="shared" si="33"/>
        <v>#NUM!</v>
      </c>
      <c r="J518" s="5" t="e">
        <f>IF(A518="","",MAX(0,I518-'Dados gerais'!$B$14/1000000))</f>
        <v>#NUM!</v>
      </c>
      <c r="K518" s="5" t="e">
        <f t="shared" si="35"/>
        <v>#NUM!</v>
      </c>
    </row>
    <row r="519" spans="1:11" x14ac:dyDescent="0.25">
      <c r="A519" s="2" t="e">
        <f>'Série de vazões medidas'!A521</f>
        <v>#NUM!</v>
      </c>
      <c r="B519" s="1" t="e">
        <f>IF(A519="","",'Série de vazões medidas'!C521*'Dados gerais'!$B$11/'Dados gerais'!$B$10)</f>
        <v>#NUM!</v>
      </c>
      <c r="C519" s="4" t="e">
        <f t="shared" si="34"/>
        <v>#NUM!</v>
      </c>
      <c r="D519" s="4" t="e">
        <f>IF(A519="","",B519*86400*'Série de vazões medidas'!B521/1000000)</f>
        <v>#NUM!</v>
      </c>
      <c r="E519" t="e">
        <f>IF(A519="","",VLOOKUP(C519*1000000,'Dados gerais'!$C$28:$D$2916,2))</f>
        <v>#NUM!</v>
      </c>
      <c r="F519" s="5" t="e">
        <f>IF(A519="","",VLOOKUP(MONTH($A519),'Dados gerais'!$I$5:$J$16,2))</f>
        <v>#NUM!</v>
      </c>
      <c r="G519" s="5" t="e">
        <f t="shared" si="32"/>
        <v>#NUM!</v>
      </c>
      <c r="H519" s="1" t="e">
        <f>IF(A519="","",IF(C519&lt;'Dados gerais'!$B$15/1000000,0,('Dados gerais'!$B$21+'Dados gerais'!$B$19)*86400*'Série de vazões medidas'!B521/1000000))</f>
        <v>#NUM!</v>
      </c>
      <c r="I519" s="5" t="e">
        <f t="shared" si="33"/>
        <v>#NUM!</v>
      </c>
      <c r="J519" s="5" t="e">
        <f>IF(A519="","",MAX(0,I519-'Dados gerais'!$B$14/1000000))</f>
        <v>#NUM!</v>
      </c>
      <c r="K519" s="5" t="e">
        <f t="shared" si="35"/>
        <v>#NUM!</v>
      </c>
    </row>
    <row r="520" spans="1:11" x14ac:dyDescent="0.25">
      <c r="A520" s="2" t="e">
        <f>'Série de vazões medidas'!A522</f>
        <v>#NUM!</v>
      </c>
      <c r="B520" s="1" t="e">
        <f>IF(A520="","",'Série de vazões medidas'!C522*'Dados gerais'!$B$11/'Dados gerais'!$B$10)</f>
        <v>#NUM!</v>
      </c>
      <c r="C520" s="4" t="e">
        <f t="shared" si="34"/>
        <v>#NUM!</v>
      </c>
      <c r="D520" s="4" t="e">
        <f>IF(A520="","",B520*86400*'Série de vazões medidas'!B522/1000000)</f>
        <v>#NUM!</v>
      </c>
      <c r="E520" t="e">
        <f>IF(A520="","",VLOOKUP(C520*1000000,'Dados gerais'!$C$28:$D$2916,2))</f>
        <v>#NUM!</v>
      </c>
      <c r="F520" s="5" t="e">
        <f>IF(A520="","",VLOOKUP(MONTH($A520),'Dados gerais'!$I$5:$J$16,2))</f>
        <v>#NUM!</v>
      </c>
      <c r="G520" s="5" t="e">
        <f t="shared" si="32"/>
        <v>#NUM!</v>
      </c>
      <c r="H520" s="1" t="e">
        <f>IF(A520="","",IF(C520&lt;'Dados gerais'!$B$15/1000000,0,('Dados gerais'!$B$21+'Dados gerais'!$B$19)*86400*'Série de vazões medidas'!B522/1000000))</f>
        <v>#NUM!</v>
      </c>
      <c r="I520" s="5" t="e">
        <f t="shared" si="33"/>
        <v>#NUM!</v>
      </c>
      <c r="J520" s="5" t="e">
        <f>IF(A520="","",MAX(0,I520-'Dados gerais'!$B$14/1000000))</f>
        <v>#NUM!</v>
      </c>
      <c r="K520" s="5" t="e">
        <f t="shared" si="35"/>
        <v>#NUM!</v>
      </c>
    </row>
    <row r="521" spans="1:11" x14ac:dyDescent="0.25">
      <c r="A521" s="2" t="e">
        <f>'Série de vazões medidas'!A523</f>
        <v>#NUM!</v>
      </c>
      <c r="B521" s="1" t="e">
        <f>IF(A521="","",'Série de vazões medidas'!C523*'Dados gerais'!$B$11/'Dados gerais'!$B$10)</f>
        <v>#NUM!</v>
      </c>
      <c r="C521" s="4" t="e">
        <f t="shared" si="34"/>
        <v>#NUM!</v>
      </c>
      <c r="D521" s="4" t="e">
        <f>IF(A521="","",B521*86400*'Série de vazões medidas'!B523/1000000)</f>
        <v>#NUM!</v>
      </c>
      <c r="E521" t="e">
        <f>IF(A521="","",VLOOKUP(C521*1000000,'Dados gerais'!$C$28:$D$2916,2))</f>
        <v>#NUM!</v>
      </c>
      <c r="F521" s="5" t="e">
        <f>IF(A521="","",VLOOKUP(MONTH($A521),'Dados gerais'!$I$5:$J$16,2))</f>
        <v>#NUM!</v>
      </c>
      <c r="G521" s="5" t="e">
        <f t="shared" si="32"/>
        <v>#NUM!</v>
      </c>
      <c r="H521" s="1" t="e">
        <f>IF(A521="","",IF(C521&lt;'Dados gerais'!$B$15/1000000,0,('Dados gerais'!$B$21+'Dados gerais'!$B$19)*86400*'Série de vazões medidas'!B523/1000000))</f>
        <v>#NUM!</v>
      </c>
      <c r="I521" s="5" t="e">
        <f t="shared" si="33"/>
        <v>#NUM!</v>
      </c>
      <c r="J521" s="5" t="e">
        <f>IF(A521="","",MAX(0,I521-'Dados gerais'!$B$14/1000000))</f>
        <v>#NUM!</v>
      </c>
      <c r="K521" s="5" t="e">
        <f t="shared" si="35"/>
        <v>#NUM!</v>
      </c>
    </row>
    <row r="522" spans="1:11" x14ac:dyDescent="0.25">
      <c r="A522" s="2" t="e">
        <f>'Série de vazões medidas'!A524</f>
        <v>#NUM!</v>
      </c>
      <c r="B522" s="1" t="e">
        <f>IF(A522="","",'Série de vazões medidas'!C524*'Dados gerais'!$B$11/'Dados gerais'!$B$10)</f>
        <v>#NUM!</v>
      </c>
      <c r="C522" s="4" t="e">
        <f t="shared" si="34"/>
        <v>#NUM!</v>
      </c>
      <c r="D522" s="4" t="e">
        <f>IF(A522="","",B522*86400*'Série de vazões medidas'!B524/1000000)</f>
        <v>#NUM!</v>
      </c>
      <c r="E522" t="e">
        <f>IF(A522="","",VLOOKUP(C522*1000000,'Dados gerais'!$C$28:$D$2916,2))</f>
        <v>#NUM!</v>
      </c>
      <c r="F522" s="5" t="e">
        <f>IF(A522="","",VLOOKUP(MONTH($A522),'Dados gerais'!$I$5:$J$16,2))</f>
        <v>#NUM!</v>
      </c>
      <c r="G522" s="5" t="e">
        <f t="shared" si="32"/>
        <v>#NUM!</v>
      </c>
      <c r="H522" s="1" t="e">
        <f>IF(A522="","",IF(C522&lt;'Dados gerais'!$B$15/1000000,0,('Dados gerais'!$B$21+'Dados gerais'!$B$19)*86400*'Série de vazões medidas'!B524/1000000))</f>
        <v>#NUM!</v>
      </c>
      <c r="I522" s="5" t="e">
        <f t="shared" si="33"/>
        <v>#NUM!</v>
      </c>
      <c r="J522" s="5" t="e">
        <f>IF(A522="","",MAX(0,I522-'Dados gerais'!$B$14/1000000))</f>
        <v>#NUM!</v>
      </c>
      <c r="K522" s="5" t="e">
        <f t="shared" si="35"/>
        <v>#NUM!</v>
      </c>
    </row>
    <row r="523" spans="1:11" x14ac:dyDescent="0.25">
      <c r="A523" s="2" t="e">
        <f>'Série de vazões medidas'!A525</f>
        <v>#NUM!</v>
      </c>
      <c r="B523" s="1" t="e">
        <f>IF(A523="","",'Série de vazões medidas'!C525*'Dados gerais'!$B$11/'Dados gerais'!$B$10)</f>
        <v>#NUM!</v>
      </c>
      <c r="C523" s="4" t="e">
        <f t="shared" si="34"/>
        <v>#NUM!</v>
      </c>
      <c r="D523" s="4" t="e">
        <f>IF(A523="","",B523*86400*'Série de vazões medidas'!B525/1000000)</f>
        <v>#NUM!</v>
      </c>
      <c r="E523" t="e">
        <f>IF(A523="","",VLOOKUP(C523*1000000,'Dados gerais'!$C$28:$D$2916,2))</f>
        <v>#NUM!</v>
      </c>
      <c r="F523" s="5" t="e">
        <f>IF(A523="","",VLOOKUP(MONTH($A523),'Dados gerais'!$I$5:$J$16,2))</f>
        <v>#NUM!</v>
      </c>
      <c r="G523" s="5" t="e">
        <f t="shared" si="32"/>
        <v>#NUM!</v>
      </c>
      <c r="H523" s="1" t="e">
        <f>IF(A523="","",IF(C523&lt;'Dados gerais'!$B$15/1000000,0,('Dados gerais'!$B$21+'Dados gerais'!$B$19)*86400*'Série de vazões medidas'!B525/1000000))</f>
        <v>#NUM!</v>
      </c>
      <c r="I523" s="5" t="e">
        <f t="shared" si="33"/>
        <v>#NUM!</v>
      </c>
      <c r="J523" s="5" t="e">
        <f>IF(A523="","",MAX(0,I523-'Dados gerais'!$B$14/1000000))</f>
        <v>#NUM!</v>
      </c>
      <c r="K523" s="5" t="e">
        <f t="shared" si="35"/>
        <v>#NUM!</v>
      </c>
    </row>
    <row r="524" spans="1:11" x14ac:dyDescent="0.25">
      <c r="A524" s="2" t="e">
        <f>'Série de vazões medidas'!A526</f>
        <v>#NUM!</v>
      </c>
      <c r="B524" s="1" t="e">
        <f>IF(A524="","",'Série de vazões medidas'!C526*'Dados gerais'!$B$11/'Dados gerais'!$B$10)</f>
        <v>#NUM!</v>
      </c>
      <c r="C524" s="4" t="e">
        <f t="shared" si="34"/>
        <v>#NUM!</v>
      </c>
      <c r="D524" s="4" t="e">
        <f>IF(A524="","",B524*86400*'Série de vazões medidas'!B526/1000000)</f>
        <v>#NUM!</v>
      </c>
      <c r="E524" t="e">
        <f>IF(A524="","",VLOOKUP(C524*1000000,'Dados gerais'!$C$28:$D$2916,2))</f>
        <v>#NUM!</v>
      </c>
      <c r="F524" s="5" t="e">
        <f>IF(A524="","",VLOOKUP(MONTH($A524),'Dados gerais'!$I$5:$J$16,2))</f>
        <v>#NUM!</v>
      </c>
      <c r="G524" s="5" t="e">
        <f t="shared" si="32"/>
        <v>#NUM!</v>
      </c>
      <c r="H524" s="1" t="e">
        <f>IF(A524="","",IF(C524&lt;'Dados gerais'!$B$15/1000000,0,('Dados gerais'!$B$21+'Dados gerais'!$B$19)*86400*'Série de vazões medidas'!B526/1000000))</f>
        <v>#NUM!</v>
      </c>
      <c r="I524" s="5" t="e">
        <f t="shared" si="33"/>
        <v>#NUM!</v>
      </c>
      <c r="J524" s="5" t="e">
        <f>IF(A524="","",MAX(0,I524-'Dados gerais'!$B$14/1000000))</f>
        <v>#NUM!</v>
      </c>
      <c r="K524" s="5" t="e">
        <f t="shared" si="35"/>
        <v>#NUM!</v>
      </c>
    </row>
    <row r="525" spans="1:11" x14ac:dyDescent="0.25">
      <c r="A525" s="2" t="e">
        <f>'Série de vazões medidas'!A527</f>
        <v>#NUM!</v>
      </c>
      <c r="B525" s="1" t="e">
        <f>IF(A525="","",'Série de vazões medidas'!C527*'Dados gerais'!$B$11/'Dados gerais'!$B$10)</f>
        <v>#NUM!</v>
      </c>
      <c r="C525" s="4" t="e">
        <f t="shared" si="34"/>
        <v>#NUM!</v>
      </c>
      <c r="D525" s="4" t="e">
        <f>IF(A525="","",B525*86400*'Série de vazões medidas'!B527/1000000)</f>
        <v>#NUM!</v>
      </c>
      <c r="E525" t="e">
        <f>IF(A525="","",VLOOKUP(C525*1000000,'Dados gerais'!$C$28:$D$2916,2))</f>
        <v>#NUM!</v>
      </c>
      <c r="F525" s="5" t="e">
        <f>IF(A525="","",VLOOKUP(MONTH($A525),'Dados gerais'!$I$5:$J$16,2))</f>
        <v>#NUM!</v>
      </c>
      <c r="G525" s="5" t="e">
        <f t="shared" si="32"/>
        <v>#NUM!</v>
      </c>
      <c r="H525" s="1" t="e">
        <f>IF(A525="","",IF(C525&lt;'Dados gerais'!$B$15/1000000,0,('Dados gerais'!$B$21+'Dados gerais'!$B$19)*86400*'Série de vazões medidas'!B527/1000000))</f>
        <v>#NUM!</v>
      </c>
      <c r="I525" s="5" t="e">
        <f t="shared" si="33"/>
        <v>#NUM!</v>
      </c>
      <c r="J525" s="5" t="e">
        <f>IF(A525="","",MAX(0,I525-'Dados gerais'!$B$14/1000000))</f>
        <v>#NUM!</v>
      </c>
      <c r="K525" s="5" t="e">
        <f t="shared" si="35"/>
        <v>#NUM!</v>
      </c>
    </row>
    <row r="526" spans="1:11" x14ac:dyDescent="0.25">
      <c r="A526" s="2" t="e">
        <f>'Série de vazões medidas'!A528</f>
        <v>#NUM!</v>
      </c>
      <c r="B526" s="1" t="e">
        <f>IF(A526="","",'Série de vazões medidas'!C528*'Dados gerais'!$B$11/'Dados gerais'!$B$10)</f>
        <v>#NUM!</v>
      </c>
      <c r="C526" s="4" t="e">
        <f t="shared" si="34"/>
        <v>#NUM!</v>
      </c>
      <c r="D526" s="4" t="e">
        <f>IF(A526="","",B526*86400*'Série de vazões medidas'!B528/1000000)</f>
        <v>#NUM!</v>
      </c>
      <c r="E526" t="e">
        <f>IF(A526="","",VLOOKUP(C526*1000000,'Dados gerais'!$C$28:$D$2916,2))</f>
        <v>#NUM!</v>
      </c>
      <c r="F526" s="5" t="e">
        <f>IF(A526="","",VLOOKUP(MONTH($A526),'Dados gerais'!$I$5:$J$16,2))</f>
        <v>#NUM!</v>
      </c>
      <c r="G526" s="5" t="e">
        <f t="shared" si="32"/>
        <v>#NUM!</v>
      </c>
      <c r="H526" s="1" t="e">
        <f>IF(A526="","",IF(C526&lt;'Dados gerais'!$B$15/1000000,0,('Dados gerais'!$B$21+'Dados gerais'!$B$19)*86400*'Série de vazões medidas'!B528/1000000))</f>
        <v>#NUM!</v>
      </c>
      <c r="I526" s="5" t="e">
        <f t="shared" si="33"/>
        <v>#NUM!</v>
      </c>
      <c r="J526" s="5" t="e">
        <f>IF(A526="","",MAX(0,I526-'Dados gerais'!$B$14/1000000))</f>
        <v>#NUM!</v>
      </c>
      <c r="K526" s="5" t="e">
        <f t="shared" si="35"/>
        <v>#NUM!</v>
      </c>
    </row>
    <row r="527" spans="1:11" x14ac:dyDescent="0.25">
      <c r="A527" s="2" t="e">
        <f>'Série de vazões medidas'!A529</f>
        <v>#NUM!</v>
      </c>
      <c r="B527" s="1" t="e">
        <f>IF(A527="","",'Série de vazões medidas'!C529*'Dados gerais'!$B$11/'Dados gerais'!$B$10)</f>
        <v>#NUM!</v>
      </c>
      <c r="C527" s="4" t="e">
        <f t="shared" si="34"/>
        <v>#NUM!</v>
      </c>
      <c r="D527" s="4" t="e">
        <f>IF(A527="","",B527*86400*'Série de vazões medidas'!B529/1000000)</f>
        <v>#NUM!</v>
      </c>
      <c r="E527" t="e">
        <f>IF(A527="","",VLOOKUP(C527*1000000,'Dados gerais'!$C$28:$D$2916,2))</f>
        <v>#NUM!</v>
      </c>
      <c r="F527" s="5" t="e">
        <f>IF(A527="","",VLOOKUP(MONTH($A527),'Dados gerais'!$I$5:$J$16,2))</f>
        <v>#NUM!</v>
      </c>
      <c r="G527" s="5" t="e">
        <f t="shared" si="32"/>
        <v>#NUM!</v>
      </c>
      <c r="H527" s="1" t="e">
        <f>IF(A527="","",IF(C527&lt;'Dados gerais'!$B$15/1000000,0,('Dados gerais'!$B$21+'Dados gerais'!$B$19)*86400*'Série de vazões medidas'!B529/1000000))</f>
        <v>#NUM!</v>
      </c>
      <c r="I527" s="5" t="e">
        <f t="shared" si="33"/>
        <v>#NUM!</v>
      </c>
      <c r="J527" s="5" t="e">
        <f>IF(A527="","",MAX(0,I527-'Dados gerais'!$B$14/1000000))</f>
        <v>#NUM!</v>
      </c>
      <c r="K527" s="5" t="e">
        <f t="shared" si="35"/>
        <v>#NUM!</v>
      </c>
    </row>
    <row r="528" spans="1:11" x14ac:dyDescent="0.25">
      <c r="A528" s="2" t="e">
        <f>'Série de vazões medidas'!A530</f>
        <v>#NUM!</v>
      </c>
      <c r="B528" s="1" t="e">
        <f>IF(A528="","",'Série de vazões medidas'!C530*'Dados gerais'!$B$11/'Dados gerais'!$B$10)</f>
        <v>#NUM!</v>
      </c>
      <c r="C528" s="4" t="e">
        <f t="shared" si="34"/>
        <v>#NUM!</v>
      </c>
      <c r="D528" s="4" t="e">
        <f>IF(A528="","",B528*86400*'Série de vazões medidas'!B530/1000000)</f>
        <v>#NUM!</v>
      </c>
      <c r="E528" t="e">
        <f>IF(A528="","",VLOOKUP(C528*1000000,'Dados gerais'!$C$28:$D$2916,2))</f>
        <v>#NUM!</v>
      </c>
      <c r="F528" s="5" t="e">
        <f>IF(A528="","",VLOOKUP(MONTH($A528),'Dados gerais'!$I$5:$J$16,2))</f>
        <v>#NUM!</v>
      </c>
      <c r="G528" s="5" t="e">
        <f t="shared" si="32"/>
        <v>#NUM!</v>
      </c>
      <c r="H528" s="1" t="e">
        <f>IF(A528="","",IF(C528&lt;'Dados gerais'!$B$15/1000000,0,('Dados gerais'!$B$21+'Dados gerais'!$B$19)*86400*'Série de vazões medidas'!B530/1000000))</f>
        <v>#NUM!</v>
      </c>
      <c r="I528" s="5" t="e">
        <f t="shared" si="33"/>
        <v>#NUM!</v>
      </c>
      <c r="J528" s="5" t="e">
        <f>IF(A528="","",MAX(0,I528-'Dados gerais'!$B$14/1000000))</f>
        <v>#NUM!</v>
      </c>
      <c r="K528" s="5" t="e">
        <f t="shared" si="35"/>
        <v>#NUM!</v>
      </c>
    </row>
    <row r="529" spans="1:11" x14ac:dyDescent="0.25">
      <c r="A529" s="2" t="e">
        <f>'Série de vazões medidas'!A531</f>
        <v>#NUM!</v>
      </c>
      <c r="B529" s="1" t="e">
        <f>IF(A529="","",'Série de vazões medidas'!C531*'Dados gerais'!$B$11/'Dados gerais'!$B$10)</f>
        <v>#NUM!</v>
      </c>
      <c r="C529" s="4" t="e">
        <f t="shared" si="34"/>
        <v>#NUM!</v>
      </c>
      <c r="D529" s="4" t="e">
        <f>IF(A529="","",B529*86400*'Série de vazões medidas'!B531/1000000)</f>
        <v>#NUM!</v>
      </c>
      <c r="E529" t="e">
        <f>IF(A529="","",VLOOKUP(C529*1000000,'Dados gerais'!$C$28:$D$2916,2))</f>
        <v>#NUM!</v>
      </c>
      <c r="F529" s="5" t="e">
        <f>IF(A529="","",VLOOKUP(MONTH($A529),'Dados gerais'!$I$5:$J$16,2))</f>
        <v>#NUM!</v>
      </c>
      <c r="G529" s="5" t="e">
        <f t="shared" si="32"/>
        <v>#NUM!</v>
      </c>
      <c r="H529" s="1" t="e">
        <f>IF(A529="","",IF(C529&lt;'Dados gerais'!$B$15/1000000,0,('Dados gerais'!$B$21+'Dados gerais'!$B$19)*86400*'Série de vazões medidas'!B531/1000000))</f>
        <v>#NUM!</v>
      </c>
      <c r="I529" s="5" t="e">
        <f t="shared" si="33"/>
        <v>#NUM!</v>
      </c>
      <c r="J529" s="5" t="e">
        <f>IF(A529="","",MAX(0,I529-'Dados gerais'!$B$14/1000000))</f>
        <v>#NUM!</v>
      </c>
      <c r="K529" s="5" t="e">
        <f t="shared" si="35"/>
        <v>#NUM!</v>
      </c>
    </row>
    <row r="530" spans="1:11" x14ac:dyDescent="0.25">
      <c r="A530" s="2" t="e">
        <f>'Série de vazões medidas'!A532</f>
        <v>#NUM!</v>
      </c>
      <c r="B530" s="1" t="e">
        <f>IF(A530="","",'Série de vazões medidas'!C532*'Dados gerais'!$B$11/'Dados gerais'!$B$10)</f>
        <v>#NUM!</v>
      </c>
      <c r="C530" s="4" t="e">
        <f t="shared" si="34"/>
        <v>#NUM!</v>
      </c>
      <c r="D530" s="4" t="e">
        <f>IF(A530="","",B530*86400*'Série de vazões medidas'!B532/1000000)</f>
        <v>#NUM!</v>
      </c>
      <c r="E530" t="e">
        <f>IF(A530="","",VLOOKUP(C530*1000000,'Dados gerais'!$C$28:$D$2916,2))</f>
        <v>#NUM!</v>
      </c>
      <c r="F530" s="5" t="e">
        <f>IF(A530="","",VLOOKUP(MONTH($A530),'Dados gerais'!$I$5:$J$16,2))</f>
        <v>#NUM!</v>
      </c>
      <c r="G530" s="5" t="e">
        <f t="shared" si="32"/>
        <v>#NUM!</v>
      </c>
      <c r="H530" s="1" t="e">
        <f>IF(A530="","",IF(C530&lt;'Dados gerais'!$B$15/1000000,0,('Dados gerais'!$B$21+'Dados gerais'!$B$19)*86400*'Série de vazões medidas'!B532/1000000))</f>
        <v>#NUM!</v>
      </c>
      <c r="I530" s="5" t="e">
        <f t="shared" si="33"/>
        <v>#NUM!</v>
      </c>
      <c r="J530" s="5" t="e">
        <f>IF(A530="","",MAX(0,I530-'Dados gerais'!$B$14/1000000))</f>
        <v>#NUM!</v>
      </c>
      <c r="K530" s="5" t="e">
        <f t="shared" si="35"/>
        <v>#NUM!</v>
      </c>
    </row>
    <row r="531" spans="1:11" x14ac:dyDescent="0.25">
      <c r="A531" s="2" t="e">
        <f>'Série de vazões medidas'!A533</f>
        <v>#NUM!</v>
      </c>
      <c r="B531" s="1" t="e">
        <f>IF(A531="","",'Série de vazões medidas'!C533*'Dados gerais'!$B$11/'Dados gerais'!$B$10)</f>
        <v>#NUM!</v>
      </c>
      <c r="C531" s="4" t="e">
        <f t="shared" si="34"/>
        <v>#NUM!</v>
      </c>
      <c r="D531" s="4" t="e">
        <f>IF(A531="","",B531*86400*'Série de vazões medidas'!B533/1000000)</f>
        <v>#NUM!</v>
      </c>
      <c r="E531" t="e">
        <f>IF(A531="","",VLOOKUP(C531*1000000,'Dados gerais'!$C$28:$D$2916,2))</f>
        <v>#NUM!</v>
      </c>
      <c r="F531" s="5" t="e">
        <f>IF(A531="","",VLOOKUP(MONTH($A531),'Dados gerais'!$I$5:$J$16,2))</f>
        <v>#NUM!</v>
      </c>
      <c r="G531" s="5" t="e">
        <f t="shared" si="32"/>
        <v>#NUM!</v>
      </c>
      <c r="H531" s="1" t="e">
        <f>IF(A531="","",IF(C531&lt;'Dados gerais'!$B$15/1000000,0,('Dados gerais'!$B$21+'Dados gerais'!$B$19)*86400*'Série de vazões medidas'!B533/1000000))</f>
        <v>#NUM!</v>
      </c>
      <c r="I531" s="5" t="e">
        <f t="shared" si="33"/>
        <v>#NUM!</v>
      </c>
      <c r="J531" s="5" t="e">
        <f>IF(A531="","",MAX(0,I531-'Dados gerais'!$B$14/1000000))</f>
        <v>#NUM!</v>
      </c>
      <c r="K531" s="5" t="e">
        <f t="shared" si="35"/>
        <v>#NUM!</v>
      </c>
    </row>
    <row r="532" spans="1:11" x14ac:dyDescent="0.25">
      <c r="A532" s="2" t="e">
        <f>'Série de vazões medidas'!A534</f>
        <v>#NUM!</v>
      </c>
      <c r="B532" s="1" t="e">
        <f>IF(A532="","",'Série de vazões medidas'!C534*'Dados gerais'!$B$11/'Dados gerais'!$B$10)</f>
        <v>#NUM!</v>
      </c>
      <c r="C532" s="4" t="e">
        <f t="shared" si="34"/>
        <v>#NUM!</v>
      </c>
      <c r="D532" s="4" t="e">
        <f>IF(A532="","",B532*86400*'Série de vazões medidas'!B534/1000000)</f>
        <v>#NUM!</v>
      </c>
      <c r="E532" t="e">
        <f>IF(A532="","",VLOOKUP(C532*1000000,'Dados gerais'!$C$28:$D$2916,2))</f>
        <v>#NUM!</v>
      </c>
      <c r="F532" s="5" t="e">
        <f>IF(A532="","",VLOOKUP(MONTH($A532),'Dados gerais'!$I$5:$J$16,2))</f>
        <v>#NUM!</v>
      </c>
      <c r="G532" s="5" t="e">
        <f t="shared" si="32"/>
        <v>#NUM!</v>
      </c>
      <c r="H532" s="1" t="e">
        <f>IF(A532="","",IF(C532&lt;'Dados gerais'!$B$15/1000000,0,('Dados gerais'!$B$21+'Dados gerais'!$B$19)*86400*'Série de vazões medidas'!B534/1000000))</f>
        <v>#NUM!</v>
      </c>
      <c r="I532" s="5" t="e">
        <f t="shared" si="33"/>
        <v>#NUM!</v>
      </c>
      <c r="J532" s="5" t="e">
        <f>IF(A532="","",MAX(0,I532-'Dados gerais'!$B$14/1000000))</f>
        <v>#NUM!</v>
      </c>
      <c r="K532" s="5" t="e">
        <f t="shared" si="35"/>
        <v>#NUM!</v>
      </c>
    </row>
    <row r="533" spans="1:11" x14ac:dyDescent="0.25">
      <c r="A533" s="2" t="e">
        <f>'Série de vazões medidas'!A535</f>
        <v>#NUM!</v>
      </c>
      <c r="B533" s="1" t="e">
        <f>IF(A533="","",'Série de vazões medidas'!C535*'Dados gerais'!$B$11/'Dados gerais'!$B$10)</f>
        <v>#NUM!</v>
      </c>
      <c r="C533" s="4" t="e">
        <f t="shared" si="34"/>
        <v>#NUM!</v>
      </c>
      <c r="D533" s="4" t="e">
        <f>IF(A533="","",B533*86400*'Série de vazões medidas'!B535/1000000)</f>
        <v>#NUM!</v>
      </c>
      <c r="E533" t="e">
        <f>IF(A533="","",VLOOKUP(C533*1000000,'Dados gerais'!$C$28:$D$2916,2))</f>
        <v>#NUM!</v>
      </c>
      <c r="F533" s="5" t="e">
        <f>IF(A533="","",VLOOKUP(MONTH($A533),'Dados gerais'!$I$5:$J$16,2))</f>
        <v>#NUM!</v>
      </c>
      <c r="G533" s="5" t="e">
        <f t="shared" si="32"/>
        <v>#NUM!</v>
      </c>
      <c r="H533" s="1" t="e">
        <f>IF(A533="","",IF(C533&lt;'Dados gerais'!$B$15/1000000,0,('Dados gerais'!$B$21+'Dados gerais'!$B$19)*86400*'Série de vazões medidas'!B535/1000000))</f>
        <v>#NUM!</v>
      </c>
      <c r="I533" s="5" t="e">
        <f t="shared" si="33"/>
        <v>#NUM!</v>
      </c>
      <c r="J533" s="5" t="e">
        <f>IF(A533="","",MAX(0,I533-'Dados gerais'!$B$14/1000000))</f>
        <v>#NUM!</v>
      </c>
      <c r="K533" s="5" t="e">
        <f t="shared" si="35"/>
        <v>#NUM!</v>
      </c>
    </row>
    <row r="534" spans="1:11" x14ac:dyDescent="0.25">
      <c r="A534" s="2" t="e">
        <f>'Série de vazões medidas'!A536</f>
        <v>#NUM!</v>
      </c>
      <c r="B534" s="1" t="e">
        <f>IF(A534="","",'Série de vazões medidas'!C536*'Dados gerais'!$B$11/'Dados gerais'!$B$10)</f>
        <v>#NUM!</v>
      </c>
      <c r="C534" s="4" t="e">
        <f t="shared" si="34"/>
        <v>#NUM!</v>
      </c>
      <c r="D534" s="4" t="e">
        <f>IF(A534="","",B534*86400*'Série de vazões medidas'!B536/1000000)</f>
        <v>#NUM!</v>
      </c>
      <c r="E534" t="e">
        <f>IF(A534="","",VLOOKUP(C534*1000000,'Dados gerais'!$C$28:$D$2916,2))</f>
        <v>#NUM!</v>
      </c>
      <c r="F534" s="5" t="e">
        <f>IF(A534="","",VLOOKUP(MONTH($A534),'Dados gerais'!$I$5:$J$16,2))</f>
        <v>#NUM!</v>
      </c>
      <c r="G534" s="5" t="e">
        <f t="shared" si="32"/>
        <v>#NUM!</v>
      </c>
      <c r="H534" s="1" t="e">
        <f>IF(A534="","",IF(C534&lt;'Dados gerais'!$B$15/1000000,0,('Dados gerais'!$B$21+'Dados gerais'!$B$19)*86400*'Série de vazões medidas'!B536/1000000))</f>
        <v>#NUM!</v>
      </c>
      <c r="I534" s="5" t="e">
        <f t="shared" si="33"/>
        <v>#NUM!</v>
      </c>
      <c r="J534" s="5" t="e">
        <f>IF(A534="","",MAX(0,I534-'Dados gerais'!$B$14/1000000))</f>
        <v>#NUM!</v>
      </c>
      <c r="K534" s="5" t="e">
        <f t="shared" si="35"/>
        <v>#NUM!</v>
      </c>
    </row>
    <row r="535" spans="1:11" x14ac:dyDescent="0.25">
      <c r="A535" s="2" t="e">
        <f>'Série de vazões medidas'!A537</f>
        <v>#NUM!</v>
      </c>
      <c r="B535" s="1" t="e">
        <f>IF(A535="","",'Série de vazões medidas'!C537*'Dados gerais'!$B$11/'Dados gerais'!$B$10)</f>
        <v>#NUM!</v>
      </c>
      <c r="C535" s="4" t="e">
        <f t="shared" si="34"/>
        <v>#NUM!</v>
      </c>
      <c r="D535" s="4" t="e">
        <f>IF(A535="","",B535*86400*'Série de vazões medidas'!B537/1000000)</f>
        <v>#NUM!</v>
      </c>
      <c r="E535" t="e">
        <f>IF(A535="","",VLOOKUP(C535*1000000,'Dados gerais'!$C$28:$D$2916,2))</f>
        <v>#NUM!</v>
      </c>
      <c r="F535" s="5" t="e">
        <f>IF(A535="","",VLOOKUP(MONTH($A535),'Dados gerais'!$I$5:$J$16,2))</f>
        <v>#NUM!</v>
      </c>
      <c r="G535" s="5" t="e">
        <f t="shared" si="32"/>
        <v>#NUM!</v>
      </c>
      <c r="H535" s="1" t="e">
        <f>IF(A535="","",IF(C535&lt;'Dados gerais'!$B$15/1000000,0,('Dados gerais'!$B$21+'Dados gerais'!$B$19)*86400*'Série de vazões medidas'!B537/1000000))</f>
        <v>#NUM!</v>
      </c>
      <c r="I535" s="5" t="e">
        <f t="shared" si="33"/>
        <v>#NUM!</v>
      </c>
      <c r="J535" s="5" t="e">
        <f>IF(A535="","",MAX(0,I535-'Dados gerais'!$B$14/1000000))</f>
        <v>#NUM!</v>
      </c>
      <c r="K535" s="5" t="e">
        <f t="shared" si="35"/>
        <v>#NUM!</v>
      </c>
    </row>
    <row r="536" spans="1:11" x14ac:dyDescent="0.25">
      <c r="A536" s="2" t="e">
        <f>'Série de vazões medidas'!A538</f>
        <v>#NUM!</v>
      </c>
      <c r="B536" s="1" t="e">
        <f>IF(A536="","",'Série de vazões medidas'!C538*'Dados gerais'!$B$11/'Dados gerais'!$B$10)</f>
        <v>#NUM!</v>
      </c>
      <c r="C536" s="4" t="e">
        <f t="shared" si="34"/>
        <v>#NUM!</v>
      </c>
      <c r="D536" s="4" t="e">
        <f>IF(A536="","",B536*86400*'Série de vazões medidas'!B538/1000000)</f>
        <v>#NUM!</v>
      </c>
      <c r="E536" t="e">
        <f>IF(A536="","",VLOOKUP(C536*1000000,'Dados gerais'!$C$28:$D$2916,2))</f>
        <v>#NUM!</v>
      </c>
      <c r="F536" s="5" t="e">
        <f>IF(A536="","",VLOOKUP(MONTH($A536),'Dados gerais'!$I$5:$J$16,2))</f>
        <v>#NUM!</v>
      </c>
      <c r="G536" s="5" t="e">
        <f t="shared" si="32"/>
        <v>#NUM!</v>
      </c>
      <c r="H536" s="1" t="e">
        <f>IF(A536="","",IF(C536&lt;'Dados gerais'!$B$15/1000000,0,('Dados gerais'!$B$21+'Dados gerais'!$B$19)*86400*'Série de vazões medidas'!B538/1000000))</f>
        <v>#NUM!</v>
      </c>
      <c r="I536" s="5" t="e">
        <f t="shared" si="33"/>
        <v>#NUM!</v>
      </c>
      <c r="J536" s="5" t="e">
        <f>IF(A536="","",MAX(0,I536-'Dados gerais'!$B$14/1000000))</f>
        <v>#NUM!</v>
      </c>
      <c r="K536" s="5" t="e">
        <f t="shared" si="35"/>
        <v>#NUM!</v>
      </c>
    </row>
    <row r="537" spans="1:11" x14ac:dyDescent="0.25">
      <c r="A537" s="2" t="e">
        <f>'Série de vazões medidas'!A539</f>
        <v>#NUM!</v>
      </c>
      <c r="B537" s="1" t="e">
        <f>IF(A537="","",'Série de vazões medidas'!C539*'Dados gerais'!$B$11/'Dados gerais'!$B$10)</f>
        <v>#NUM!</v>
      </c>
      <c r="C537" s="4" t="e">
        <f t="shared" si="34"/>
        <v>#NUM!</v>
      </c>
      <c r="D537" s="4" t="e">
        <f>IF(A537="","",B537*86400*'Série de vazões medidas'!B539/1000000)</f>
        <v>#NUM!</v>
      </c>
      <c r="E537" t="e">
        <f>IF(A537="","",VLOOKUP(C537*1000000,'Dados gerais'!$C$28:$D$2916,2))</f>
        <v>#NUM!</v>
      </c>
      <c r="F537" s="5" t="e">
        <f>IF(A537="","",VLOOKUP(MONTH($A537),'Dados gerais'!$I$5:$J$16,2))</f>
        <v>#NUM!</v>
      </c>
      <c r="G537" s="5" t="e">
        <f t="shared" si="32"/>
        <v>#NUM!</v>
      </c>
      <c r="H537" s="1" t="e">
        <f>IF(A537="","",IF(C537&lt;'Dados gerais'!$B$15/1000000,0,('Dados gerais'!$B$21+'Dados gerais'!$B$19)*86400*'Série de vazões medidas'!B539/1000000))</f>
        <v>#NUM!</v>
      </c>
      <c r="I537" s="5" t="e">
        <f t="shared" si="33"/>
        <v>#NUM!</v>
      </c>
      <c r="J537" s="5" t="e">
        <f>IF(A537="","",MAX(0,I537-'Dados gerais'!$B$14/1000000))</f>
        <v>#NUM!</v>
      </c>
      <c r="K537" s="5" t="e">
        <f t="shared" si="35"/>
        <v>#NUM!</v>
      </c>
    </row>
    <row r="538" spans="1:11" x14ac:dyDescent="0.25">
      <c r="A538" s="2" t="e">
        <f>'Série de vazões medidas'!A540</f>
        <v>#NUM!</v>
      </c>
      <c r="B538" s="1" t="e">
        <f>IF(A538="","",'Série de vazões medidas'!C540*'Dados gerais'!$B$11/'Dados gerais'!$B$10)</f>
        <v>#NUM!</v>
      </c>
      <c r="C538" s="4" t="e">
        <f t="shared" si="34"/>
        <v>#NUM!</v>
      </c>
      <c r="D538" s="4" t="e">
        <f>IF(A538="","",B538*86400*'Série de vazões medidas'!B540/1000000)</f>
        <v>#NUM!</v>
      </c>
      <c r="E538" t="e">
        <f>IF(A538="","",VLOOKUP(C538*1000000,'Dados gerais'!$C$28:$D$2916,2))</f>
        <v>#NUM!</v>
      </c>
      <c r="F538" s="5" t="e">
        <f>IF(A538="","",VLOOKUP(MONTH($A538),'Dados gerais'!$I$5:$J$16,2))</f>
        <v>#NUM!</v>
      </c>
      <c r="G538" s="5" t="e">
        <f t="shared" si="32"/>
        <v>#NUM!</v>
      </c>
      <c r="H538" s="1" t="e">
        <f>IF(A538="","",IF(C538&lt;'Dados gerais'!$B$15/1000000,0,('Dados gerais'!$B$21+'Dados gerais'!$B$19)*86400*'Série de vazões medidas'!B540/1000000))</f>
        <v>#NUM!</v>
      </c>
      <c r="I538" s="5" t="e">
        <f t="shared" si="33"/>
        <v>#NUM!</v>
      </c>
      <c r="J538" s="5" t="e">
        <f>IF(A538="","",MAX(0,I538-'Dados gerais'!$B$14/1000000))</f>
        <v>#NUM!</v>
      </c>
      <c r="K538" s="5" t="e">
        <f t="shared" si="35"/>
        <v>#NUM!</v>
      </c>
    </row>
    <row r="539" spans="1:11" x14ac:dyDescent="0.25">
      <c r="A539" s="2" t="e">
        <f>'Série de vazões medidas'!A541</f>
        <v>#NUM!</v>
      </c>
      <c r="B539" s="1" t="e">
        <f>IF(A539="","",'Série de vazões medidas'!C541*'Dados gerais'!$B$11/'Dados gerais'!$B$10)</f>
        <v>#NUM!</v>
      </c>
      <c r="C539" s="4" t="e">
        <f t="shared" si="34"/>
        <v>#NUM!</v>
      </c>
      <c r="D539" s="4" t="e">
        <f>IF(A539="","",B539*86400*'Série de vazões medidas'!B541/1000000)</f>
        <v>#NUM!</v>
      </c>
      <c r="E539" t="e">
        <f>IF(A539="","",VLOOKUP(C539*1000000,'Dados gerais'!$C$28:$D$2916,2))</f>
        <v>#NUM!</v>
      </c>
      <c r="F539" s="5" t="e">
        <f>IF(A539="","",VLOOKUP(MONTH($A539),'Dados gerais'!$I$5:$J$16,2))</f>
        <v>#NUM!</v>
      </c>
      <c r="G539" s="5" t="e">
        <f t="shared" si="32"/>
        <v>#NUM!</v>
      </c>
      <c r="H539" s="1" t="e">
        <f>IF(A539="","",IF(C539&lt;'Dados gerais'!$B$15/1000000,0,('Dados gerais'!$B$21+'Dados gerais'!$B$19)*86400*'Série de vazões medidas'!B541/1000000))</f>
        <v>#NUM!</v>
      </c>
      <c r="I539" s="5" t="e">
        <f t="shared" si="33"/>
        <v>#NUM!</v>
      </c>
      <c r="J539" s="5" t="e">
        <f>IF(A539="","",MAX(0,I539-'Dados gerais'!$B$14/1000000))</f>
        <v>#NUM!</v>
      </c>
      <c r="K539" s="5" t="e">
        <f t="shared" si="35"/>
        <v>#NUM!</v>
      </c>
    </row>
    <row r="540" spans="1:11" x14ac:dyDescent="0.25">
      <c r="A540" s="2" t="e">
        <f>'Série de vazões medidas'!A542</f>
        <v>#NUM!</v>
      </c>
      <c r="B540" s="1" t="e">
        <f>IF(A540="","",'Série de vazões medidas'!C542*'Dados gerais'!$B$11/'Dados gerais'!$B$10)</f>
        <v>#NUM!</v>
      </c>
      <c r="C540" s="4" t="e">
        <f t="shared" si="34"/>
        <v>#NUM!</v>
      </c>
      <c r="D540" s="4" t="e">
        <f>IF(A540="","",B540*86400*'Série de vazões medidas'!B542/1000000)</f>
        <v>#NUM!</v>
      </c>
      <c r="E540" t="e">
        <f>IF(A540="","",VLOOKUP(C540*1000000,'Dados gerais'!$C$28:$D$2916,2))</f>
        <v>#NUM!</v>
      </c>
      <c r="F540" s="5" t="e">
        <f>IF(A540="","",VLOOKUP(MONTH($A540),'Dados gerais'!$I$5:$J$16,2))</f>
        <v>#NUM!</v>
      </c>
      <c r="G540" s="5" t="e">
        <f t="shared" si="32"/>
        <v>#NUM!</v>
      </c>
      <c r="H540" s="1" t="e">
        <f>IF(A540="","",IF(C540&lt;'Dados gerais'!$B$15/1000000,0,('Dados gerais'!$B$21+'Dados gerais'!$B$19)*86400*'Série de vazões medidas'!B542/1000000))</f>
        <v>#NUM!</v>
      </c>
      <c r="I540" s="5" t="e">
        <f t="shared" si="33"/>
        <v>#NUM!</v>
      </c>
      <c r="J540" s="5" t="e">
        <f>IF(A540="","",MAX(0,I540-'Dados gerais'!$B$14/1000000))</f>
        <v>#NUM!</v>
      </c>
      <c r="K540" s="5" t="e">
        <f t="shared" si="35"/>
        <v>#NUM!</v>
      </c>
    </row>
    <row r="541" spans="1:11" x14ac:dyDescent="0.25">
      <c r="A541" s="2" t="e">
        <f>'Série de vazões medidas'!A543</f>
        <v>#NUM!</v>
      </c>
      <c r="B541" s="1" t="e">
        <f>IF(A541="","",'Série de vazões medidas'!C543*'Dados gerais'!$B$11/'Dados gerais'!$B$10)</f>
        <v>#NUM!</v>
      </c>
      <c r="C541" s="4" t="e">
        <f t="shared" si="34"/>
        <v>#NUM!</v>
      </c>
      <c r="D541" s="4" t="e">
        <f>IF(A541="","",B541*86400*'Série de vazões medidas'!B543/1000000)</f>
        <v>#NUM!</v>
      </c>
      <c r="E541" t="e">
        <f>IF(A541="","",VLOOKUP(C541*1000000,'Dados gerais'!$C$28:$D$2916,2))</f>
        <v>#NUM!</v>
      </c>
      <c r="F541" s="5" t="e">
        <f>IF(A541="","",VLOOKUP(MONTH($A541),'Dados gerais'!$I$5:$J$16,2))</f>
        <v>#NUM!</v>
      </c>
      <c r="G541" s="5" t="e">
        <f t="shared" si="32"/>
        <v>#NUM!</v>
      </c>
      <c r="H541" s="1" t="e">
        <f>IF(A541="","",IF(C541&lt;'Dados gerais'!$B$15/1000000,0,('Dados gerais'!$B$21+'Dados gerais'!$B$19)*86400*'Série de vazões medidas'!B543/1000000))</f>
        <v>#NUM!</v>
      </c>
      <c r="I541" s="5" t="e">
        <f t="shared" si="33"/>
        <v>#NUM!</v>
      </c>
      <c r="J541" s="5" t="e">
        <f>IF(A541="","",MAX(0,I541-'Dados gerais'!$B$14/1000000))</f>
        <v>#NUM!</v>
      </c>
      <c r="K541" s="5" t="e">
        <f t="shared" si="35"/>
        <v>#NUM!</v>
      </c>
    </row>
    <row r="542" spans="1:11" x14ac:dyDescent="0.25">
      <c r="A542" s="2" t="e">
        <f>'Série de vazões medidas'!A544</f>
        <v>#NUM!</v>
      </c>
      <c r="B542" s="1" t="e">
        <f>IF(A542="","",'Série de vazões medidas'!C544*'Dados gerais'!$B$11/'Dados gerais'!$B$10)</f>
        <v>#NUM!</v>
      </c>
      <c r="C542" s="4" t="e">
        <f t="shared" si="34"/>
        <v>#NUM!</v>
      </c>
      <c r="D542" s="4" t="e">
        <f>IF(A542="","",B542*86400*'Série de vazões medidas'!B544/1000000)</f>
        <v>#NUM!</v>
      </c>
      <c r="E542" t="e">
        <f>IF(A542="","",VLOOKUP(C542*1000000,'Dados gerais'!$C$28:$D$2916,2))</f>
        <v>#NUM!</v>
      </c>
      <c r="F542" s="5" t="e">
        <f>IF(A542="","",VLOOKUP(MONTH($A542),'Dados gerais'!$I$5:$J$16,2))</f>
        <v>#NUM!</v>
      </c>
      <c r="G542" s="5" t="e">
        <f t="shared" si="32"/>
        <v>#NUM!</v>
      </c>
      <c r="H542" s="1" t="e">
        <f>IF(A542="","",IF(C542&lt;'Dados gerais'!$B$15/1000000,0,('Dados gerais'!$B$21+'Dados gerais'!$B$19)*86400*'Série de vazões medidas'!B544/1000000))</f>
        <v>#NUM!</v>
      </c>
      <c r="I542" s="5" t="e">
        <f t="shared" si="33"/>
        <v>#NUM!</v>
      </c>
      <c r="J542" s="5" t="e">
        <f>IF(A542="","",MAX(0,I542-'Dados gerais'!$B$14/1000000))</f>
        <v>#NUM!</v>
      </c>
      <c r="K542" s="5" t="e">
        <f t="shared" si="35"/>
        <v>#NUM!</v>
      </c>
    </row>
    <row r="543" spans="1:11" x14ac:dyDescent="0.25">
      <c r="A543" s="2" t="e">
        <f>'Série de vazões medidas'!A545</f>
        <v>#NUM!</v>
      </c>
      <c r="B543" s="1" t="e">
        <f>IF(A543="","",'Série de vazões medidas'!C545*'Dados gerais'!$B$11/'Dados gerais'!$B$10)</f>
        <v>#NUM!</v>
      </c>
      <c r="C543" s="4" t="e">
        <f t="shared" si="34"/>
        <v>#NUM!</v>
      </c>
      <c r="D543" s="4" t="e">
        <f>IF(A543="","",B543*86400*'Série de vazões medidas'!B545/1000000)</f>
        <v>#NUM!</v>
      </c>
      <c r="E543" t="e">
        <f>IF(A543="","",VLOOKUP(C543*1000000,'Dados gerais'!$C$28:$D$2916,2))</f>
        <v>#NUM!</v>
      </c>
      <c r="F543" s="5" t="e">
        <f>IF(A543="","",VLOOKUP(MONTH($A543),'Dados gerais'!$I$5:$J$16,2))</f>
        <v>#NUM!</v>
      </c>
      <c r="G543" s="5" t="e">
        <f t="shared" si="32"/>
        <v>#NUM!</v>
      </c>
      <c r="H543" s="1" t="e">
        <f>IF(A543="","",IF(C543&lt;'Dados gerais'!$B$15/1000000,0,('Dados gerais'!$B$21+'Dados gerais'!$B$19)*86400*'Série de vazões medidas'!B545/1000000))</f>
        <v>#NUM!</v>
      </c>
      <c r="I543" s="5" t="e">
        <f t="shared" si="33"/>
        <v>#NUM!</v>
      </c>
      <c r="J543" s="5" t="e">
        <f>IF(A543="","",MAX(0,I543-'Dados gerais'!$B$14/1000000))</f>
        <v>#NUM!</v>
      </c>
      <c r="K543" s="5" t="e">
        <f t="shared" si="35"/>
        <v>#NUM!</v>
      </c>
    </row>
    <row r="544" spans="1:11" x14ac:dyDescent="0.25">
      <c r="A544" s="2" t="e">
        <f>'Série de vazões medidas'!A546</f>
        <v>#NUM!</v>
      </c>
      <c r="B544" s="1" t="e">
        <f>IF(A544="","",'Série de vazões medidas'!C546*'Dados gerais'!$B$11/'Dados gerais'!$B$10)</f>
        <v>#NUM!</v>
      </c>
      <c r="C544" s="4" t="e">
        <f t="shared" si="34"/>
        <v>#NUM!</v>
      </c>
      <c r="D544" s="4" t="e">
        <f>IF(A544="","",B544*86400*'Série de vazões medidas'!B546/1000000)</f>
        <v>#NUM!</v>
      </c>
      <c r="E544" t="e">
        <f>IF(A544="","",VLOOKUP(C544*1000000,'Dados gerais'!$C$28:$D$2916,2))</f>
        <v>#NUM!</v>
      </c>
      <c r="F544" s="5" t="e">
        <f>IF(A544="","",VLOOKUP(MONTH($A544),'Dados gerais'!$I$5:$J$16,2))</f>
        <v>#NUM!</v>
      </c>
      <c r="G544" s="5" t="e">
        <f t="shared" si="32"/>
        <v>#NUM!</v>
      </c>
      <c r="H544" s="1" t="e">
        <f>IF(A544="","",IF(C544&lt;'Dados gerais'!$B$15/1000000,0,('Dados gerais'!$B$21+'Dados gerais'!$B$19)*86400*'Série de vazões medidas'!B546/1000000))</f>
        <v>#NUM!</v>
      </c>
      <c r="I544" s="5" t="e">
        <f t="shared" si="33"/>
        <v>#NUM!</v>
      </c>
      <c r="J544" s="5" t="e">
        <f>IF(A544="","",MAX(0,I544-'Dados gerais'!$B$14/1000000))</f>
        <v>#NUM!</v>
      </c>
      <c r="K544" s="5" t="e">
        <f t="shared" si="35"/>
        <v>#NUM!</v>
      </c>
    </row>
    <row r="545" spans="1:11" x14ac:dyDescent="0.25">
      <c r="A545" s="2" t="e">
        <f>'Série de vazões medidas'!A547</f>
        <v>#NUM!</v>
      </c>
      <c r="B545" s="1" t="e">
        <f>IF(A545="","",'Série de vazões medidas'!C547*'Dados gerais'!$B$11/'Dados gerais'!$B$10)</f>
        <v>#NUM!</v>
      </c>
      <c r="C545" s="4" t="e">
        <f t="shared" si="34"/>
        <v>#NUM!</v>
      </c>
      <c r="D545" s="4" t="e">
        <f>IF(A545="","",B545*86400*'Série de vazões medidas'!B547/1000000)</f>
        <v>#NUM!</v>
      </c>
      <c r="E545" t="e">
        <f>IF(A545="","",VLOOKUP(C545*1000000,'Dados gerais'!$C$28:$D$2916,2))</f>
        <v>#NUM!</v>
      </c>
      <c r="F545" s="5" t="e">
        <f>IF(A545="","",VLOOKUP(MONTH($A545),'Dados gerais'!$I$5:$J$16,2))</f>
        <v>#NUM!</v>
      </c>
      <c r="G545" s="5" t="e">
        <f t="shared" si="32"/>
        <v>#NUM!</v>
      </c>
      <c r="H545" s="1" t="e">
        <f>IF(A545="","",IF(C545&lt;'Dados gerais'!$B$15/1000000,0,('Dados gerais'!$B$21+'Dados gerais'!$B$19)*86400*'Série de vazões medidas'!B547/1000000))</f>
        <v>#NUM!</v>
      </c>
      <c r="I545" s="5" t="e">
        <f t="shared" si="33"/>
        <v>#NUM!</v>
      </c>
      <c r="J545" s="5" t="e">
        <f>IF(A545="","",MAX(0,I545-'Dados gerais'!$B$14/1000000))</f>
        <v>#NUM!</v>
      </c>
      <c r="K545" s="5" t="e">
        <f t="shared" si="35"/>
        <v>#NUM!</v>
      </c>
    </row>
    <row r="546" spans="1:11" x14ac:dyDescent="0.25">
      <c r="A546" s="2" t="e">
        <f>'Série de vazões medidas'!A548</f>
        <v>#NUM!</v>
      </c>
      <c r="B546" s="1" t="e">
        <f>IF(A546="","",'Série de vazões medidas'!C548*'Dados gerais'!$B$11/'Dados gerais'!$B$10)</f>
        <v>#NUM!</v>
      </c>
      <c r="C546" s="4" t="e">
        <f t="shared" si="34"/>
        <v>#NUM!</v>
      </c>
      <c r="D546" s="4" t="e">
        <f>IF(A546="","",B546*86400*'Série de vazões medidas'!B548/1000000)</f>
        <v>#NUM!</v>
      </c>
      <c r="E546" t="e">
        <f>IF(A546="","",VLOOKUP(C546*1000000,'Dados gerais'!$C$28:$D$2916,2))</f>
        <v>#NUM!</v>
      </c>
      <c r="F546" s="5" t="e">
        <f>IF(A546="","",VLOOKUP(MONTH($A546),'Dados gerais'!$I$5:$J$16,2))</f>
        <v>#NUM!</v>
      </c>
      <c r="G546" s="5" t="e">
        <f t="shared" si="32"/>
        <v>#NUM!</v>
      </c>
      <c r="H546" s="1" t="e">
        <f>IF(A546="","",IF(C546&lt;'Dados gerais'!$B$15/1000000,0,('Dados gerais'!$B$21+'Dados gerais'!$B$19)*86400*'Série de vazões medidas'!B548/1000000))</f>
        <v>#NUM!</v>
      </c>
      <c r="I546" s="5" t="e">
        <f t="shared" si="33"/>
        <v>#NUM!</v>
      </c>
      <c r="J546" s="5" t="e">
        <f>IF(A546="","",MAX(0,I546-'Dados gerais'!$B$14/1000000))</f>
        <v>#NUM!</v>
      </c>
      <c r="K546" s="5" t="e">
        <f t="shared" si="35"/>
        <v>#NUM!</v>
      </c>
    </row>
    <row r="547" spans="1:11" x14ac:dyDescent="0.25">
      <c r="A547" s="2" t="e">
        <f>'Série de vazões medidas'!A549</f>
        <v>#NUM!</v>
      </c>
      <c r="B547" s="1" t="e">
        <f>IF(A547="","",'Série de vazões medidas'!C549*'Dados gerais'!$B$11/'Dados gerais'!$B$10)</f>
        <v>#NUM!</v>
      </c>
      <c r="C547" s="4" t="e">
        <f t="shared" si="34"/>
        <v>#NUM!</v>
      </c>
      <c r="D547" s="4" t="e">
        <f>IF(A547="","",B547*86400*'Série de vazões medidas'!B549/1000000)</f>
        <v>#NUM!</v>
      </c>
      <c r="E547" t="e">
        <f>IF(A547="","",VLOOKUP(C547*1000000,'Dados gerais'!$C$28:$D$2916,2))</f>
        <v>#NUM!</v>
      </c>
      <c r="F547" s="5" t="e">
        <f>IF(A547="","",VLOOKUP(MONTH($A547),'Dados gerais'!$I$5:$J$16,2))</f>
        <v>#NUM!</v>
      </c>
      <c r="G547" s="5" t="e">
        <f t="shared" si="32"/>
        <v>#NUM!</v>
      </c>
      <c r="H547" s="1" t="e">
        <f>IF(A547="","",IF(C547&lt;'Dados gerais'!$B$15/1000000,0,('Dados gerais'!$B$21+'Dados gerais'!$B$19)*86400*'Série de vazões medidas'!B549/1000000))</f>
        <v>#NUM!</v>
      </c>
      <c r="I547" s="5" t="e">
        <f t="shared" si="33"/>
        <v>#NUM!</v>
      </c>
      <c r="J547" s="5" t="e">
        <f>IF(A547="","",MAX(0,I547-'Dados gerais'!$B$14/1000000))</f>
        <v>#NUM!</v>
      </c>
      <c r="K547" s="5" t="e">
        <f t="shared" si="35"/>
        <v>#NUM!</v>
      </c>
    </row>
    <row r="548" spans="1:11" x14ac:dyDescent="0.25">
      <c r="A548" s="2" t="e">
        <f>'Série de vazões medidas'!A550</f>
        <v>#NUM!</v>
      </c>
      <c r="B548" s="1" t="e">
        <f>IF(A548="","",'Série de vazões medidas'!C550*'Dados gerais'!$B$11/'Dados gerais'!$B$10)</f>
        <v>#NUM!</v>
      </c>
      <c r="C548" s="4" t="e">
        <f t="shared" si="34"/>
        <v>#NUM!</v>
      </c>
      <c r="D548" s="4" t="e">
        <f>IF(A548="","",B548*86400*'Série de vazões medidas'!B550/1000000)</f>
        <v>#NUM!</v>
      </c>
      <c r="E548" t="e">
        <f>IF(A548="","",VLOOKUP(C548*1000000,'Dados gerais'!$C$28:$D$2916,2))</f>
        <v>#NUM!</v>
      </c>
      <c r="F548" s="5" t="e">
        <f>IF(A548="","",VLOOKUP(MONTH($A548),'Dados gerais'!$I$5:$J$16,2))</f>
        <v>#NUM!</v>
      </c>
      <c r="G548" s="5" t="e">
        <f t="shared" si="32"/>
        <v>#NUM!</v>
      </c>
      <c r="H548" s="1" t="e">
        <f>IF(A548="","",IF(C548&lt;'Dados gerais'!$B$15/1000000,0,('Dados gerais'!$B$21+'Dados gerais'!$B$19)*86400*'Série de vazões medidas'!B550/1000000))</f>
        <v>#NUM!</v>
      </c>
      <c r="I548" s="5" t="e">
        <f t="shared" si="33"/>
        <v>#NUM!</v>
      </c>
      <c r="J548" s="5" t="e">
        <f>IF(A548="","",MAX(0,I548-'Dados gerais'!$B$14/1000000))</f>
        <v>#NUM!</v>
      </c>
      <c r="K548" s="5" t="e">
        <f t="shared" si="35"/>
        <v>#NUM!</v>
      </c>
    </row>
    <row r="549" spans="1:11" x14ac:dyDescent="0.25">
      <c r="A549" s="2" t="e">
        <f>'Série de vazões medidas'!A551</f>
        <v>#NUM!</v>
      </c>
      <c r="B549" s="1" t="e">
        <f>IF(A549="","",'Série de vazões medidas'!C551*'Dados gerais'!$B$11/'Dados gerais'!$B$10)</f>
        <v>#NUM!</v>
      </c>
      <c r="C549" s="4" t="e">
        <f t="shared" si="34"/>
        <v>#NUM!</v>
      </c>
      <c r="D549" s="4" t="e">
        <f>IF(A549="","",B549*86400*'Série de vazões medidas'!B551/1000000)</f>
        <v>#NUM!</v>
      </c>
      <c r="E549" t="e">
        <f>IF(A549="","",VLOOKUP(C549*1000000,'Dados gerais'!$C$28:$D$2916,2))</f>
        <v>#NUM!</v>
      </c>
      <c r="F549" s="5" t="e">
        <f>IF(A549="","",VLOOKUP(MONTH($A549),'Dados gerais'!$I$5:$J$16,2))</f>
        <v>#NUM!</v>
      </c>
      <c r="G549" s="5" t="e">
        <f t="shared" si="32"/>
        <v>#NUM!</v>
      </c>
      <c r="H549" s="1" t="e">
        <f>IF(A549="","",IF(C549&lt;'Dados gerais'!$B$15/1000000,0,('Dados gerais'!$B$21+'Dados gerais'!$B$19)*86400*'Série de vazões medidas'!B551/1000000))</f>
        <v>#NUM!</v>
      </c>
      <c r="I549" s="5" t="e">
        <f t="shared" si="33"/>
        <v>#NUM!</v>
      </c>
      <c r="J549" s="5" t="e">
        <f>IF(A549="","",MAX(0,I549-'Dados gerais'!$B$14/1000000))</f>
        <v>#NUM!</v>
      </c>
      <c r="K549" s="5" t="e">
        <f t="shared" si="35"/>
        <v>#NUM!</v>
      </c>
    </row>
    <row r="550" spans="1:11" x14ac:dyDescent="0.25">
      <c r="A550" s="2" t="e">
        <f>'Série de vazões medidas'!A552</f>
        <v>#NUM!</v>
      </c>
      <c r="B550" s="1" t="e">
        <f>IF(A550="","",'Série de vazões medidas'!C552*'Dados gerais'!$B$11/'Dados gerais'!$B$10)</f>
        <v>#NUM!</v>
      </c>
      <c r="C550" s="4" t="e">
        <f t="shared" si="34"/>
        <v>#NUM!</v>
      </c>
      <c r="D550" s="4" t="e">
        <f>IF(A550="","",B550*86400*'Série de vazões medidas'!B552/1000000)</f>
        <v>#NUM!</v>
      </c>
      <c r="E550" t="e">
        <f>IF(A550="","",VLOOKUP(C550*1000000,'Dados gerais'!$C$28:$D$2916,2))</f>
        <v>#NUM!</v>
      </c>
      <c r="F550" s="5" t="e">
        <f>IF(A550="","",VLOOKUP(MONTH($A550),'Dados gerais'!$I$5:$J$16,2))</f>
        <v>#NUM!</v>
      </c>
      <c r="G550" s="5" t="e">
        <f t="shared" si="32"/>
        <v>#NUM!</v>
      </c>
      <c r="H550" s="1" t="e">
        <f>IF(A550="","",IF(C550&lt;'Dados gerais'!$B$15/1000000,0,('Dados gerais'!$B$21+'Dados gerais'!$B$19)*86400*'Série de vazões medidas'!B552/1000000))</f>
        <v>#NUM!</v>
      </c>
      <c r="I550" s="5" t="e">
        <f t="shared" si="33"/>
        <v>#NUM!</v>
      </c>
      <c r="J550" s="5" t="e">
        <f>IF(A550="","",MAX(0,I550-'Dados gerais'!$B$14/1000000))</f>
        <v>#NUM!</v>
      </c>
      <c r="K550" s="5" t="e">
        <f t="shared" si="35"/>
        <v>#NUM!</v>
      </c>
    </row>
    <row r="551" spans="1:11" x14ac:dyDescent="0.25">
      <c r="A551" s="2" t="e">
        <f>'Série de vazões medidas'!A553</f>
        <v>#NUM!</v>
      </c>
      <c r="B551" s="1" t="e">
        <f>IF(A551="","",'Série de vazões medidas'!C553*'Dados gerais'!$B$11/'Dados gerais'!$B$10)</f>
        <v>#NUM!</v>
      </c>
      <c r="C551" s="4" t="e">
        <f t="shared" si="34"/>
        <v>#NUM!</v>
      </c>
      <c r="D551" s="4" t="e">
        <f>IF(A551="","",B551*86400*'Série de vazões medidas'!B553/1000000)</f>
        <v>#NUM!</v>
      </c>
      <c r="E551" t="e">
        <f>IF(A551="","",VLOOKUP(C551*1000000,'Dados gerais'!$C$28:$D$2916,2))</f>
        <v>#NUM!</v>
      </c>
      <c r="F551" s="5" t="e">
        <f>IF(A551="","",VLOOKUP(MONTH($A551),'Dados gerais'!$I$5:$J$16,2))</f>
        <v>#NUM!</v>
      </c>
      <c r="G551" s="5" t="e">
        <f t="shared" si="32"/>
        <v>#NUM!</v>
      </c>
      <c r="H551" s="1" t="e">
        <f>IF(A551="","",IF(C551&lt;'Dados gerais'!$B$15/1000000,0,('Dados gerais'!$B$21+'Dados gerais'!$B$19)*86400*'Série de vazões medidas'!B553/1000000))</f>
        <v>#NUM!</v>
      </c>
      <c r="I551" s="5" t="e">
        <f t="shared" si="33"/>
        <v>#NUM!</v>
      </c>
      <c r="J551" s="5" t="e">
        <f>IF(A551="","",MAX(0,I551-'Dados gerais'!$B$14/1000000))</f>
        <v>#NUM!</v>
      </c>
      <c r="K551" s="5" t="e">
        <f t="shared" si="35"/>
        <v>#NUM!</v>
      </c>
    </row>
    <row r="552" spans="1:11" x14ac:dyDescent="0.25">
      <c r="A552" s="2" t="e">
        <f>'Série de vazões medidas'!A554</f>
        <v>#NUM!</v>
      </c>
      <c r="B552" s="1" t="e">
        <f>IF(A552="","",'Série de vazões medidas'!C554*'Dados gerais'!$B$11/'Dados gerais'!$B$10)</f>
        <v>#NUM!</v>
      </c>
      <c r="C552" s="4" t="e">
        <f t="shared" si="34"/>
        <v>#NUM!</v>
      </c>
      <c r="D552" s="4" t="e">
        <f>IF(A552="","",B552*86400*'Série de vazões medidas'!B554/1000000)</f>
        <v>#NUM!</v>
      </c>
      <c r="E552" t="e">
        <f>IF(A552="","",VLOOKUP(C552*1000000,'Dados gerais'!$C$28:$D$2916,2))</f>
        <v>#NUM!</v>
      </c>
      <c r="F552" s="5" t="e">
        <f>IF(A552="","",VLOOKUP(MONTH($A552),'Dados gerais'!$I$5:$J$16,2))</f>
        <v>#NUM!</v>
      </c>
      <c r="G552" s="5" t="e">
        <f t="shared" si="32"/>
        <v>#NUM!</v>
      </c>
      <c r="H552" s="1" t="e">
        <f>IF(A552="","",IF(C552&lt;'Dados gerais'!$B$15/1000000,0,('Dados gerais'!$B$21+'Dados gerais'!$B$19)*86400*'Série de vazões medidas'!B554/1000000))</f>
        <v>#NUM!</v>
      </c>
      <c r="I552" s="5" t="e">
        <f t="shared" si="33"/>
        <v>#NUM!</v>
      </c>
      <c r="J552" s="5" t="e">
        <f>IF(A552="","",MAX(0,I552-'Dados gerais'!$B$14/1000000))</f>
        <v>#NUM!</v>
      </c>
      <c r="K552" s="5" t="e">
        <f t="shared" si="35"/>
        <v>#NUM!</v>
      </c>
    </row>
    <row r="553" spans="1:11" x14ac:dyDescent="0.25">
      <c r="A553" s="2" t="e">
        <f>'Série de vazões medidas'!A555</f>
        <v>#NUM!</v>
      </c>
      <c r="B553" s="1" t="e">
        <f>IF(A553="","",'Série de vazões medidas'!C555*'Dados gerais'!$B$11/'Dados gerais'!$B$10)</f>
        <v>#NUM!</v>
      </c>
      <c r="C553" s="4" t="e">
        <f t="shared" si="34"/>
        <v>#NUM!</v>
      </c>
      <c r="D553" s="4" t="e">
        <f>IF(A553="","",B553*86400*'Série de vazões medidas'!B555/1000000)</f>
        <v>#NUM!</v>
      </c>
      <c r="E553" t="e">
        <f>IF(A553="","",VLOOKUP(C553*1000000,'Dados gerais'!$C$28:$D$2916,2))</f>
        <v>#NUM!</v>
      </c>
      <c r="F553" s="5" t="e">
        <f>IF(A553="","",VLOOKUP(MONTH($A553),'Dados gerais'!$I$5:$J$16,2))</f>
        <v>#NUM!</v>
      </c>
      <c r="G553" s="5" t="e">
        <f t="shared" si="32"/>
        <v>#NUM!</v>
      </c>
      <c r="H553" s="1" t="e">
        <f>IF(A553="","",IF(C553&lt;'Dados gerais'!$B$15/1000000,0,('Dados gerais'!$B$21+'Dados gerais'!$B$19)*86400*'Série de vazões medidas'!B555/1000000))</f>
        <v>#NUM!</v>
      </c>
      <c r="I553" s="5" t="e">
        <f t="shared" si="33"/>
        <v>#NUM!</v>
      </c>
      <c r="J553" s="5" t="e">
        <f>IF(A553="","",MAX(0,I553-'Dados gerais'!$B$14/1000000))</f>
        <v>#NUM!</v>
      </c>
      <c r="K553" s="5" t="e">
        <f t="shared" si="35"/>
        <v>#NUM!</v>
      </c>
    </row>
    <row r="554" spans="1:11" x14ac:dyDescent="0.25">
      <c r="A554" s="2" t="e">
        <f>'Série de vazões medidas'!A556</f>
        <v>#NUM!</v>
      </c>
      <c r="B554" s="1" t="e">
        <f>IF(A554="","",'Série de vazões medidas'!C556*'Dados gerais'!$B$11/'Dados gerais'!$B$10)</f>
        <v>#NUM!</v>
      </c>
      <c r="C554" s="4" t="e">
        <f t="shared" si="34"/>
        <v>#NUM!</v>
      </c>
      <c r="D554" s="4" t="e">
        <f>IF(A554="","",B554*86400*'Série de vazões medidas'!B556/1000000)</f>
        <v>#NUM!</v>
      </c>
      <c r="E554" t="e">
        <f>IF(A554="","",VLOOKUP(C554*1000000,'Dados gerais'!$C$28:$D$2916,2))</f>
        <v>#NUM!</v>
      </c>
      <c r="F554" s="5" t="e">
        <f>IF(A554="","",VLOOKUP(MONTH($A554),'Dados gerais'!$I$5:$J$16,2))</f>
        <v>#NUM!</v>
      </c>
      <c r="G554" s="5" t="e">
        <f t="shared" si="32"/>
        <v>#NUM!</v>
      </c>
      <c r="H554" s="1" t="e">
        <f>IF(A554="","",IF(C554&lt;'Dados gerais'!$B$15/1000000,0,('Dados gerais'!$B$21+'Dados gerais'!$B$19)*86400*'Série de vazões medidas'!B556/1000000))</f>
        <v>#NUM!</v>
      </c>
      <c r="I554" s="5" t="e">
        <f t="shared" si="33"/>
        <v>#NUM!</v>
      </c>
      <c r="J554" s="5" t="e">
        <f>IF(A554="","",MAX(0,I554-'Dados gerais'!$B$14/1000000))</f>
        <v>#NUM!</v>
      </c>
      <c r="K554" s="5" t="e">
        <f t="shared" si="35"/>
        <v>#NUM!</v>
      </c>
    </row>
    <row r="555" spans="1:11" x14ac:dyDescent="0.25">
      <c r="A555" s="2" t="e">
        <f>'Série de vazões medidas'!A557</f>
        <v>#NUM!</v>
      </c>
      <c r="B555" s="1" t="e">
        <f>IF(A555="","",'Série de vazões medidas'!C557*'Dados gerais'!$B$11/'Dados gerais'!$B$10)</f>
        <v>#NUM!</v>
      </c>
      <c r="C555" s="4" t="e">
        <f t="shared" si="34"/>
        <v>#NUM!</v>
      </c>
      <c r="D555" s="4" t="e">
        <f>IF(A555="","",B555*86400*'Série de vazões medidas'!B557/1000000)</f>
        <v>#NUM!</v>
      </c>
      <c r="E555" t="e">
        <f>IF(A555="","",VLOOKUP(C555*1000000,'Dados gerais'!$C$28:$D$2916,2))</f>
        <v>#NUM!</v>
      </c>
      <c r="F555" s="5" t="e">
        <f>IF(A555="","",VLOOKUP(MONTH($A555),'Dados gerais'!$I$5:$J$16,2))</f>
        <v>#NUM!</v>
      </c>
      <c r="G555" s="5" t="e">
        <f t="shared" si="32"/>
        <v>#NUM!</v>
      </c>
      <c r="H555" s="1" t="e">
        <f>IF(A555="","",IF(C555&lt;'Dados gerais'!$B$15/1000000,0,('Dados gerais'!$B$21+'Dados gerais'!$B$19)*86400*'Série de vazões medidas'!B557/1000000))</f>
        <v>#NUM!</v>
      </c>
      <c r="I555" s="5" t="e">
        <f t="shared" si="33"/>
        <v>#NUM!</v>
      </c>
      <c r="J555" s="5" t="e">
        <f>IF(A555="","",MAX(0,I555-'Dados gerais'!$B$14/1000000))</f>
        <v>#NUM!</v>
      </c>
      <c r="K555" s="5" t="e">
        <f t="shared" si="35"/>
        <v>#NUM!</v>
      </c>
    </row>
    <row r="556" spans="1:11" x14ac:dyDescent="0.25">
      <c r="A556" s="2" t="e">
        <f>'Série de vazões medidas'!A558</f>
        <v>#NUM!</v>
      </c>
      <c r="B556" s="1" t="e">
        <f>IF(A556="","",'Série de vazões medidas'!C558*'Dados gerais'!$B$11/'Dados gerais'!$B$10)</f>
        <v>#NUM!</v>
      </c>
      <c r="C556" s="4" t="e">
        <f t="shared" si="34"/>
        <v>#NUM!</v>
      </c>
      <c r="D556" s="4" t="e">
        <f>IF(A556="","",B556*86400*'Série de vazões medidas'!B558/1000000)</f>
        <v>#NUM!</v>
      </c>
      <c r="E556" t="e">
        <f>IF(A556="","",VLOOKUP(C556*1000000,'Dados gerais'!$C$28:$D$2916,2))</f>
        <v>#NUM!</v>
      </c>
      <c r="F556" s="5" t="e">
        <f>IF(A556="","",VLOOKUP(MONTH($A556),'Dados gerais'!$I$5:$J$16,2))</f>
        <v>#NUM!</v>
      </c>
      <c r="G556" s="5" t="e">
        <f t="shared" si="32"/>
        <v>#NUM!</v>
      </c>
      <c r="H556" s="1" t="e">
        <f>IF(A556="","",IF(C556&lt;'Dados gerais'!$B$15/1000000,0,('Dados gerais'!$B$21+'Dados gerais'!$B$19)*86400*'Série de vazões medidas'!B558/1000000))</f>
        <v>#NUM!</v>
      </c>
      <c r="I556" s="5" t="e">
        <f t="shared" si="33"/>
        <v>#NUM!</v>
      </c>
      <c r="J556" s="5" t="e">
        <f>IF(A556="","",MAX(0,I556-'Dados gerais'!$B$14/1000000))</f>
        <v>#NUM!</v>
      </c>
      <c r="K556" s="5" t="e">
        <f t="shared" si="35"/>
        <v>#NUM!</v>
      </c>
    </row>
    <row r="557" spans="1:11" x14ac:dyDescent="0.25">
      <c r="A557" s="2" t="e">
        <f>'Série de vazões medidas'!A559</f>
        <v>#NUM!</v>
      </c>
      <c r="B557" s="1" t="e">
        <f>IF(A557="","",'Série de vazões medidas'!C559*'Dados gerais'!$B$11/'Dados gerais'!$B$10)</f>
        <v>#NUM!</v>
      </c>
      <c r="C557" s="4" t="e">
        <f t="shared" si="34"/>
        <v>#NUM!</v>
      </c>
      <c r="D557" s="4" t="e">
        <f>IF(A557="","",B557*86400*'Série de vazões medidas'!B559/1000000)</f>
        <v>#NUM!</v>
      </c>
      <c r="E557" t="e">
        <f>IF(A557="","",VLOOKUP(C557*1000000,'Dados gerais'!$C$28:$D$2916,2))</f>
        <v>#NUM!</v>
      </c>
      <c r="F557" s="5" t="e">
        <f>IF(A557="","",VLOOKUP(MONTH($A557),'Dados gerais'!$I$5:$J$16,2))</f>
        <v>#NUM!</v>
      </c>
      <c r="G557" s="5" t="e">
        <f t="shared" si="32"/>
        <v>#NUM!</v>
      </c>
      <c r="H557" s="1" t="e">
        <f>IF(A557="","",IF(C557&lt;'Dados gerais'!$B$15/1000000,0,('Dados gerais'!$B$21+'Dados gerais'!$B$19)*86400*'Série de vazões medidas'!B559/1000000))</f>
        <v>#NUM!</v>
      </c>
      <c r="I557" s="5" t="e">
        <f t="shared" si="33"/>
        <v>#NUM!</v>
      </c>
      <c r="J557" s="5" t="e">
        <f>IF(A557="","",MAX(0,I557-'Dados gerais'!$B$14/1000000))</f>
        <v>#NUM!</v>
      </c>
      <c r="K557" s="5" t="e">
        <f t="shared" si="35"/>
        <v>#NUM!</v>
      </c>
    </row>
    <row r="558" spans="1:11" x14ac:dyDescent="0.25">
      <c r="A558" s="2" t="e">
        <f>'Série de vazões medidas'!A560</f>
        <v>#NUM!</v>
      </c>
      <c r="B558" s="1" t="e">
        <f>IF(A558="","",'Série de vazões medidas'!C560*'Dados gerais'!$B$11/'Dados gerais'!$B$10)</f>
        <v>#NUM!</v>
      </c>
      <c r="C558" s="4" t="e">
        <f t="shared" si="34"/>
        <v>#NUM!</v>
      </c>
      <c r="D558" s="4" t="e">
        <f>IF(A558="","",B558*86400*'Série de vazões medidas'!B560/1000000)</f>
        <v>#NUM!</v>
      </c>
      <c r="E558" t="e">
        <f>IF(A558="","",VLOOKUP(C558*1000000,'Dados gerais'!$C$28:$D$2916,2))</f>
        <v>#NUM!</v>
      </c>
      <c r="F558" s="5" t="e">
        <f>IF(A558="","",VLOOKUP(MONTH($A558),'Dados gerais'!$I$5:$J$16,2))</f>
        <v>#NUM!</v>
      </c>
      <c r="G558" s="5" t="e">
        <f t="shared" si="32"/>
        <v>#NUM!</v>
      </c>
      <c r="H558" s="1" t="e">
        <f>IF(A558="","",IF(C558&lt;'Dados gerais'!$B$15/1000000,0,('Dados gerais'!$B$21+'Dados gerais'!$B$19)*86400*'Série de vazões medidas'!B560/1000000))</f>
        <v>#NUM!</v>
      </c>
      <c r="I558" s="5" t="e">
        <f t="shared" si="33"/>
        <v>#NUM!</v>
      </c>
      <c r="J558" s="5" t="e">
        <f>IF(A558="","",MAX(0,I558-'Dados gerais'!$B$14/1000000))</f>
        <v>#NUM!</v>
      </c>
      <c r="K558" s="5" t="e">
        <f t="shared" si="35"/>
        <v>#NUM!</v>
      </c>
    </row>
    <row r="559" spans="1:11" x14ac:dyDescent="0.25">
      <c r="A559" s="2" t="e">
        <f>'Série de vazões medidas'!A561</f>
        <v>#NUM!</v>
      </c>
      <c r="B559" s="1" t="e">
        <f>IF(A559="","",'Série de vazões medidas'!C561*'Dados gerais'!$B$11/'Dados gerais'!$B$10)</f>
        <v>#NUM!</v>
      </c>
      <c r="C559" s="4" t="e">
        <f t="shared" si="34"/>
        <v>#NUM!</v>
      </c>
      <c r="D559" s="4" t="e">
        <f>IF(A559="","",B559*86400*'Série de vazões medidas'!B561/1000000)</f>
        <v>#NUM!</v>
      </c>
      <c r="E559" t="e">
        <f>IF(A559="","",VLOOKUP(C559*1000000,'Dados gerais'!$C$28:$D$2916,2))</f>
        <v>#NUM!</v>
      </c>
      <c r="F559" s="5" t="e">
        <f>IF(A559="","",VLOOKUP(MONTH($A559),'Dados gerais'!$I$5:$J$16,2))</f>
        <v>#NUM!</v>
      </c>
      <c r="G559" s="5" t="e">
        <f t="shared" si="32"/>
        <v>#NUM!</v>
      </c>
      <c r="H559" s="1" t="e">
        <f>IF(A559="","",IF(C559&lt;'Dados gerais'!$B$15/1000000,0,('Dados gerais'!$B$21+'Dados gerais'!$B$19)*86400*'Série de vazões medidas'!B561/1000000))</f>
        <v>#NUM!</v>
      </c>
      <c r="I559" s="5" t="e">
        <f t="shared" si="33"/>
        <v>#NUM!</v>
      </c>
      <c r="J559" s="5" t="e">
        <f>IF(A559="","",MAX(0,I559-'Dados gerais'!$B$14/1000000))</f>
        <v>#NUM!</v>
      </c>
      <c r="K559" s="5" t="e">
        <f t="shared" si="35"/>
        <v>#NUM!</v>
      </c>
    </row>
    <row r="560" spans="1:11" x14ac:dyDescent="0.25">
      <c r="A560" s="2" t="e">
        <f>'Série de vazões medidas'!A562</f>
        <v>#NUM!</v>
      </c>
      <c r="B560" s="1" t="e">
        <f>IF(A560="","",'Série de vazões medidas'!C562*'Dados gerais'!$B$11/'Dados gerais'!$B$10)</f>
        <v>#NUM!</v>
      </c>
      <c r="C560" s="4" t="e">
        <f t="shared" si="34"/>
        <v>#NUM!</v>
      </c>
      <c r="D560" s="4" t="e">
        <f>IF(A560="","",B560*86400*'Série de vazões medidas'!B562/1000000)</f>
        <v>#NUM!</v>
      </c>
      <c r="E560" t="e">
        <f>IF(A560="","",VLOOKUP(C560*1000000,'Dados gerais'!$C$28:$D$2916,2))</f>
        <v>#NUM!</v>
      </c>
      <c r="F560" s="5" t="e">
        <f>IF(A560="","",VLOOKUP(MONTH($A560),'Dados gerais'!$I$5:$J$16,2))</f>
        <v>#NUM!</v>
      </c>
      <c r="G560" s="5" t="e">
        <f t="shared" si="32"/>
        <v>#NUM!</v>
      </c>
      <c r="H560" s="1" t="e">
        <f>IF(A560="","",IF(C560&lt;'Dados gerais'!$B$15/1000000,0,('Dados gerais'!$B$21+'Dados gerais'!$B$19)*86400*'Série de vazões medidas'!B562/1000000))</f>
        <v>#NUM!</v>
      </c>
      <c r="I560" s="5" t="e">
        <f t="shared" si="33"/>
        <v>#NUM!</v>
      </c>
      <c r="J560" s="5" t="e">
        <f>IF(A560="","",MAX(0,I560-'Dados gerais'!$B$14/1000000))</f>
        <v>#NUM!</v>
      </c>
      <c r="K560" s="5" t="e">
        <f t="shared" si="35"/>
        <v>#NUM!</v>
      </c>
    </row>
    <row r="561" spans="1:11" x14ac:dyDescent="0.25">
      <c r="A561" s="2" t="e">
        <f>'Série de vazões medidas'!A563</f>
        <v>#NUM!</v>
      </c>
      <c r="B561" s="1" t="e">
        <f>IF(A561="","",'Série de vazões medidas'!C563*'Dados gerais'!$B$11/'Dados gerais'!$B$10)</f>
        <v>#NUM!</v>
      </c>
      <c r="C561" s="4" t="e">
        <f t="shared" si="34"/>
        <v>#NUM!</v>
      </c>
      <c r="D561" s="4" t="e">
        <f>IF(A561="","",B561*86400*'Série de vazões medidas'!B563/1000000)</f>
        <v>#NUM!</v>
      </c>
      <c r="E561" t="e">
        <f>IF(A561="","",VLOOKUP(C561*1000000,'Dados gerais'!$C$28:$D$2916,2))</f>
        <v>#NUM!</v>
      </c>
      <c r="F561" s="5" t="e">
        <f>IF(A561="","",VLOOKUP(MONTH($A561),'Dados gerais'!$I$5:$J$16,2))</f>
        <v>#NUM!</v>
      </c>
      <c r="G561" s="5" t="e">
        <f t="shared" si="32"/>
        <v>#NUM!</v>
      </c>
      <c r="H561" s="1" t="e">
        <f>IF(A561="","",IF(C561&lt;'Dados gerais'!$B$15/1000000,0,('Dados gerais'!$B$21+'Dados gerais'!$B$19)*86400*'Série de vazões medidas'!B563/1000000))</f>
        <v>#NUM!</v>
      </c>
      <c r="I561" s="5" t="e">
        <f t="shared" si="33"/>
        <v>#NUM!</v>
      </c>
      <c r="J561" s="5" t="e">
        <f>IF(A561="","",MAX(0,I561-'Dados gerais'!$B$14/1000000))</f>
        <v>#NUM!</v>
      </c>
      <c r="K561" s="5" t="e">
        <f t="shared" si="35"/>
        <v>#NUM!</v>
      </c>
    </row>
    <row r="562" spans="1:11" x14ac:dyDescent="0.25">
      <c r="A562" s="2" t="e">
        <f>'Série de vazões medidas'!A564</f>
        <v>#NUM!</v>
      </c>
      <c r="B562" s="1" t="e">
        <f>IF(A562="","",'Série de vazões medidas'!C564*'Dados gerais'!$B$11/'Dados gerais'!$B$10)</f>
        <v>#NUM!</v>
      </c>
      <c r="C562" s="4" t="e">
        <f t="shared" si="34"/>
        <v>#NUM!</v>
      </c>
      <c r="D562" s="4" t="e">
        <f>IF(A562="","",B562*86400*'Série de vazões medidas'!B564/1000000)</f>
        <v>#NUM!</v>
      </c>
      <c r="E562" t="e">
        <f>IF(A562="","",VLOOKUP(C562*1000000,'Dados gerais'!$C$28:$D$2916,2))</f>
        <v>#NUM!</v>
      </c>
      <c r="F562" s="5" t="e">
        <f>IF(A562="","",VLOOKUP(MONTH($A562),'Dados gerais'!$I$5:$J$16,2))</f>
        <v>#NUM!</v>
      </c>
      <c r="G562" s="5" t="e">
        <f t="shared" si="32"/>
        <v>#NUM!</v>
      </c>
      <c r="H562" s="1" t="e">
        <f>IF(A562="","",IF(C562&lt;'Dados gerais'!$B$15/1000000,0,('Dados gerais'!$B$21+'Dados gerais'!$B$19)*86400*'Série de vazões medidas'!B564/1000000))</f>
        <v>#NUM!</v>
      </c>
      <c r="I562" s="5" t="e">
        <f t="shared" si="33"/>
        <v>#NUM!</v>
      </c>
      <c r="J562" s="5" t="e">
        <f>IF(A562="","",MAX(0,I562-'Dados gerais'!$B$14/1000000))</f>
        <v>#NUM!</v>
      </c>
      <c r="K562" s="5" t="e">
        <f t="shared" si="35"/>
        <v>#NUM!</v>
      </c>
    </row>
    <row r="563" spans="1:11" x14ac:dyDescent="0.25">
      <c r="A563" s="2" t="e">
        <f>'Série de vazões medidas'!A565</f>
        <v>#NUM!</v>
      </c>
      <c r="B563" s="1" t="e">
        <f>IF(A563="","",'Série de vazões medidas'!C565*'Dados gerais'!$B$11/'Dados gerais'!$B$10)</f>
        <v>#NUM!</v>
      </c>
      <c r="C563" s="4" t="e">
        <f t="shared" si="34"/>
        <v>#NUM!</v>
      </c>
      <c r="D563" s="4" t="e">
        <f>IF(A563="","",B563*86400*'Série de vazões medidas'!B565/1000000)</f>
        <v>#NUM!</v>
      </c>
      <c r="E563" t="e">
        <f>IF(A563="","",VLOOKUP(C563*1000000,'Dados gerais'!$C$28:$D$2916,2))</f>
        <v>#NUM!</v>
      </c>
      <c r="F563" s="5" t="e">
        <f>IF(A563="","",VLOOKUP(MONTH($A563),'Dados gerais'!$I$5:$J$16,2))</f>
        <v>#NUM!</v>
      </c>
      <c r="G563" s="5" t="e">
        <f t="shared" si="32"/>
        <v>#NUM!</v>
      </c>
      <c r="H563" s="1" t="e">
        <f>IF(A563="","",IF(C563&lt;'Dados gerais'!$B$15/1000000,0,('Dados gerais'!$B$21+'Dados gerais'!$B$19)*86400*'Série de vazões medidas'!B565/1000000))</f>
        <v>#NUM!</v>
      </c>
      <c r="I563" s="5" t="e">
        <f t="shared" si="33"/>
        <v>#NUM!</v>
      </c>
      <c r="J563" s="5" t="e">
        <f>IF(A563="","",MAX(0,I563-'Dados gerais'!$B$14/1000000))</f>
        <v>#NUM!</v>
      </c>
      <c r="K563" s="5" t="e">
        <f t="shared" si="35"/>
        <v>#NUM!</v>
      </c>
    </row>
    <row r="564" spans="1:11" x14ac:dyDescent="0.25">
      <c r="A564" s="2" t="e">
        <f>'Série de vazões medidas'!A566</f>
        <v>#NUM!</v>
      </c>
      <c r="B564" s="1" t="e">
        <f>IF(A564="","",'Série de vazões medidas'!C566*'Dados gerais'!$B$11/'Dados gerais'!$B$10)</f>
        <v>#NUM!</v>
      </c>
      <c r="C564" s="4" t="e">
        <f t="shared" si="34"/>
        <v>#NUM!</v>
      </c>
      <c r="D564" s="4" t="e">
        <f>IF(A564="","",B564*86400*'Série de vazões medidas'!B566/1000000)</f>
        <v>#NUM!</v>
      </c>
      <c r="E564" t="e">
        <f>IF(A564="","",VLOOKUP(C564*1000000,'Dados gerais'!$C$28:$D$2916,2))</f>
        <v>#NUM!</v>
      </c>
      <c r="F564" s="5" t="e">
        <f>IF(A564="","",VLOOKUP(MONTH($A564),'Dados gerais'!$I$5:$J$16,2))</f>
        <v>#NUM!</v>
      </c>
      <c r="G564" s="5" t="e">
        <f t="shared" si="32"/>
        <v>#NUM!</v>
      </c>
      <c r="H564" s="1" t="e">
        <f>IF(A564="","",IF(C564&lt;'Dados gerais'!$B$15/1000000,0,('Dados gerais'!$B$21+'Dados gerais'!$B$19)*86400*'Série de vazões medidas'!B566/1000000))</f>
        <v>#NUM!</v>
      </c>
      <c r="I564" s="5" t="e">
        <f t="shared" si="33"/>
        <v>#NUM!</v>
      </c>
      <c r="J564" s="5" t="e">
        <f>IF(A564="","",MAX(0,I564-'Dados gerais'!$B$14/1000000))</f>
        <v>#NUM!</v>
      </c>
      <c r="K564" s="5" t="e">
        <f t="shared" si="35"/>
        <v>#NUM!</v>
      </c>
    </row>
    <row r="565" spans="1:11" x14ac:dyDescent="0.25">
      <c r="A565" s="2" t="e">
        <f>'Série de vazões medidas'!A567</f>
        <v>#NUM!</v>
      </c>
      <c r="B565" s="1" t="e">
        <f>IF(A565="","",'Série de vazões medidas'!C567*'Dados gerais'!$B$11/'Dados gerais'!$B$10)</f>
        <v>#NUM!</v>
      </c>
      <c r="C565" s="4" t="e">
        <f t="shared" si="34"/>
        <v>#NUM!</v>
      </c>
      <c r="D565" s="4" t="e">
        <f>IF(A565="","",B565*86400*'Série de vazões medidas'!B567/1000000)</f>
        <v>#NUM!</v>
      </c>
      <c r="E565" t="e">
        <f>IF(A565="","",VLOOKUP(C565*1000000,'Dados gerais'!$C$28:$D$2916,2))</f>
        <v>#NUM!</v>
      </c>
      <c r="F565" s="5" t="e">
        <f>IF(A565="","",VLOOKUP(MONTH($A565),'Dados gerais'!$I$5:$J$16,2))</f>
        <v>#NUM!</v>
      </c>
      <c r="G565" s="5" t="e">
        <f t="shared" si="32"/>
        <v>#NUM!</v>
      </c>
      <c r="H565" s="1" t="e">
        <f>IF(A565="","",IF(C565&lt;'Dados gerais'!$B$15/1000000,0,('Dados gerais'!$B$21+'Dados gerais'!$B$19)*86400*'Série de vazões medidas'!B567/1000000))</f>
        <v>#NUM!</v>
      </c>
      <c r="I565" s="5" t="e">
        <f t="shared" si="33"/>
        <v>#NUM!</v>
      </c>
      <c r="J565" s="5" t="e">
        <f>IF(A565="","",MAX(0,I565-'Dados gerais'!$B$14/1000000))</f>
        <v>#NUM!</v>
      </c>
      <c r="K565" s="5" t="e">
        <f t="shared" si="35"/>
        <v>#NUM!</v>
      </c>
    </row>
    <row r="566" spans="1:11" x14ac:dyDescent="0.25">
      <c r="A566" s="2" t="e">
        <f>'Série de vazões medidas'!A568</f>
        <v>#NUM!</v>
      </c>
      <c r="B566" s="1" t="e">
        <f>IF(A566="","",'Série de vazões medidas'!C568*'Dados gerais'!$B$11/'Dados gerais'!$B$10)</f>
        <v>#NUM!</v>
      </c>
      <c r="C566" s="4" t="e">
        <f t="shared" si="34"/>
        <v>#NUM!</v>
      </c>
      <c r="D566" s="4" t="e">
        <f>IF(A566="","",B566*86400*'Série de vazões medidas'!B568/1000000)</f>
        <v>#NUM!</v>
      </c>
      <c r="E566" t="e">
        <f>IF(A566="","",VLOOKUP(C566*1000000,'Dados gerais'!$C$28:$D$2916,2))</f>
        <v>#NUM!</v>
      </c>
      <c r="F566" s="5" t="e">
        <f>IF(A566="","",VLOOKUP(MONTH($A566),'Dados gerais'!$I$5:$J$16,2))</f>
        <v>#NUM!</v>
      </c>
      <c r="G566" s="5" t="e">
        <f t="shared" si="32"/>
        <v>#NUM!</v>
      </c>
      <c r="H566" s="1" t="e">
        <f>IF(A566="","",IF(C566&lt;'Dados gerais'!$B$15/1000000,0,('Dados gerais'!$B$21+'Dados gerais'!$B$19)*86400*'Série de vazões medidas'!B568/1000000))</f>
        <v>#NUM!</v>
      </c>
      <c r="I566" s="5" t="e">
        <f t="shared" si="33"/>
        <v>#NUM!</v>
      </c>
      <c r="J566" s="5" t="e">
        <f>IF(A566="","",MAX(0,I566-'Dados gerais'!$B$14/1000000))</f>
        <v>#NUM!</v>
      </c>
      <c r="K566" s="5" t="e">
        <f t="shared" si="35"/>
        <v>#NUM!</v>
      </c>
    </row>
    <row r="567" spans="1:11" x14ac:dyDescent="0.25">
      <c r="A567" s="2" t="e">
        <f>'Série de vazões medidas'!A569</f>
        <v>#NUM!</v>
      </c>
      <c r="B567" s="1" t="e">
        <f>IF(A567="","",'Série de vazões medidas'!C569*'Dados gerais'!$B$11/'Dados gerais'!$B$10)</f>
        <v>#NUM!</v>
      </c>
      <c r="C567" s="4" t="e">
        <f t="shared" si="34"/>
        <v>#NUM!</v>
      </c>
      <c r="D567" s="4" t="e">
        <f>IF(A567="","",B567*86400*'Série de vazões medidas'!B569/1000000)</f>
        <v>#NUM!</v>
      </c>
      <c r="E567" t="e">
        <f>IF(A567="","",VLOOKUP(C567*1000000,'Dados gerais'!$C$28:$D$2916,2))</f>
        <v>#NUM!</v>
      </c>
      <c r="F567" s="5" t="e">
        <f>IF(A567="","",VLOOKUP(MONTH($A567),'Dados gerais'!$I$5:$J$16,2))</f>
        <v>#NUM!</v>
      </c>
      <c r="G567" s="5" t="e">
        <f t="shared" si="32"/>
        <v>#NUM!</v>
      </c>
      <c r="H567" s="1" t="e">
        <f>IF(A567="","",IF(C567&lt;'Dados gerais'!$B$15/1000000,0,('Dados gerais'!$B$21+'Dados gerais'!$B$19)*86400*'Série de vazões medidas'!B569/1000000))</f>
        <v>#NUM!</v>
      </c>
      <c r="I567" s="5" t="e">
        <f t="shared" si="33"/>
        <v>#NUM!</v>
      </c>
      <c r="J567" s="5" t="e">
        <f>IF(A567="","",MAX(0,I567-'Dados gerais'!$B$14/1000000))</f>
        <v>#NUM!</v>
      </c>
      <c r="K567" s="5" t="e">
        <f t="shared" si="35"/>
        <v>#NUM!</v>
      </c>
    </row>
    <row r="568" spans="1:11" x14ac:dyDescent="0.25">
      <c r="A568" s="2" t="e">
        <f>'Série de vazões medidas'!A570</f>
        <v>#NUM!</v>
      </c>
      <c r="B568" s="1" t="e">
        <f>IF(A568="","",'Série de vazões medidas'!C570*'Dados gerais'!$B$11/'Dados gerais'!$B$10)</f>
        <v>#NUM!</v>
      </c>
      <c r="C568" s="4" t="e">
        <f t="shared" si="34"/>
        <v>#NUM!</v>
      </c>
      <c r="D568" s="4" t="e">
        <f>IF(A568="","",B568*86400*'Série de vazões medidas'!B570/1000000)</f>
        <v>#NUM!</v>
      </c>
      <c r="E568" t="e">
        <f>IF(A568="","",VLOOKUP(C568*1000000,'Dados gerais'!$C$28:$D$2916,2))</f>
        <v>#NUM!</v>
      </c>
      <c r="F568" s="5" t="e">
        <f>IF(A568="","",VLOOKUP(MONTH($A568),'Dados gerais'!$I$5:$J$16,2))</f>
        <v>#NUM!</v>
      </c>
      <c r="G568" s="5" t="e">
        <f t="shared" si="32"/>
        <v>#NUM!</v>
      </c>
      <c r="H568" s="1" t="e">
        <f>IF(A568="","",IF(C568&lt;'Dados gerais'!$B$15/1000000,0,('Dados gerais'!$B$21+'Dados gerais'!$B$19)*86400*'Série de vazões medidas'!B570/1000000))</f>
        <v>#NUM!</v>
      </c>
      <c r="I568" s="5" t="e">
        <f t="shared" si="33"/>
        <v>#NUM!</v>
      </c>
      <c r="J568" s="5" t="e">
        <f>IF(A568="","",MAX(0,I568-'Dados gerais'!$B$14/1000000))</f>
        <v>#NUM!</v>
      </c>
      <c r="K568" s="5" t="e">
        <f t="shared" si="35"/>
        <v>#NUM!</v>
      </c>
    </row>
    <row r="569" spans="1:11" x14ac:dyDescent="0.25">
      <c r="A569" s="2" t="e">
        <f>'Série de vazões medidas'!A571</f>
        <v>#NUM!</v>
      </c>
      <c r="B569" s="1" t="e">
        <f>IF(A569="","",'Série de vazões medidas'!C571*'Dados gerais'!$B$11/'Dados gerais'!$B$10)</f>
        <v>#NUM!</v>
      </c>
      <c r="C569" s="4" t="e">
        <f t="shared" si="34"/>
        <v>#NUM!</v>
      </c>
      <c r="D569" s="4" t="e">
        <f>IF(A569="","",B569*86400*'Série de vazões medidas'!B571/1000000)</f>
        <v>#NUM!</v>
      </c>
      <c r="E569" t="e">
        <f>IF(A569="","",VLOOKUP(C569*1000000,'Dados gerais'!$C$28:$D$2916,2))</f>
        <v>#NUM!</v>
      </c>
      <c r="F569" s="5" t="e">
        <f>IF(A569="","",VLOOKUP(MONTH($A569),'Dados gerais'!$I$5:$J$16,2))</f>
        <v>#NUM!</v>
      </c>
      <c r="G569" s="5" t="e">
        <f t="shared" si="32"/>
        <v>#NUM!</v>
      </c>
      <c r="H569" s="1" t="e">
        <f>IF(A569="","",IF(C569&lt;'Dados gerais'!$B$15/1000000,0,('Dados gerais'!$B$21+'Dados gerais'!$B$19)*86400*'Série de vazões medidas'!B571/1000000))</f>
        <v>#NUM!</v>
      </c>
      <c r="I569" s="5" t="e">
        <f t="shared" si="33"/>
        <v>#NUM!</v>
      </c>
      <c r="J569" s="5" t="e">
        <f>IF(A569="","",MAX(0,I569-'Dados gerais'!$B$14/1000000))</f>
        <v>#NUM!</v>
      </c>
      <c r="K569" s="5" t="e">
        <f t="shared" si="35"/>
        <v>#NUM!</v>
      </c>
    </row>
    <row r="570" spans="1:11" x14ac:dyDescent="0.25">
      <c r="A570" s="2" t="e">
        <f>'Série de vazões medidas'!A572</f>
        <v>#NUM!</v>
      </c>
      <c r="B570" s="1" t="e">
        <f>IF(A570="","",'Série de vazões medidas'!C572*'Dados gerais'!$B$11/'Dados gerais'!$B$10)</f>
        <v>#NUM!</v>
      </c>
      <c r="C570" s="4" t="e">
        <f t="shared" si="34"/>
        <v>#NUM!</v>
      </c>
      <c r="D570" s="4" t="e">
        <f>IF(A570="","",B570*86400*'Série de vazões medidas'!B572/1000000)</f>
        <v>#NUM!</v>
      </c>
      <c r="E570" t="e">
        <f>IF(A570="","",VLOOKUP(C570*1000000,'Dados gerais'!$C$28:$D$2916,2))</f>
        <v>#NUM!</v>
      </c>
      <c r="F570" s="5" t="e">
        <f>IF(A570="","",VLOOKUP(MONTH($A570),'Dados gerais'!$I$5:$J$16,2))</f>
        <v>#NUM!</v>
      </c>
      <c r="G570" s="5" t="e">
        <f t="shared" si="32"/>
        <v>#NUM!</v>
      </c>
      <c r="H570" s="1" t="e">
        <f>IF(A570="","",IF(C570&lt;'Dados gerais'!$B$15/1000000,0,('Dados gerais'!$B$21+'Dados gerais'!$B$19)*86400*'Série de vazões medidas'!B572/1000000))</f>
        <v>#NUM!</v>
      </c>
      <c r="I570" s="5" t="e">
        <f t="shared" si="33"/>
        <v>#NUM!</v>
      </c>
      <c r="J570" s="5" t="e">
        <f>IF(A570="","",MAX(0,I570-'Dados gerais'!$B$14/1000000))</f>
        <v>#NUM!</v>
      </c>
      <c r="K570" s="5" t="e">
        <f t="shared" si="35"/>
        <v>#NUM!</v>
      </c>
    </row>
    <row r="571" spans="1:11" x14ac:dyDescent="0.25">
      <c r="A571" s="2" t="e">
        <f>'Série de vazões medidas'!A573</f>
        <v>#NUM!</v>
      </c>
      <c r="B571" s="1" t="e">
        <f>IF(A571="","",'Série de vazões medidas'!C573*'Dados gerais'!$B$11/'Dados gerais'!$B$10)</f>
        <v>#NUM!</v>
      </c>
      <c r="C571" s="4" t="e">
        <f t="shared" si="34"/>
        <v>#NUM!</v>
      </c>
      <c r="D571" s="4" t="e">
        <f>IF(A571="","",B571*86400*'Série de vazões medidas'!B573/1000000)</f>
        <v>#NUM!</v>
      </c>
      <c r="E571" t="e">
        <f>IF(A571="","",VLOOKUP(C571*1000000,'Dados gerais'!$C$28:$D$2916,2))</f>
        <v>#NUM!</v>
      </c>
      <c r="F571" s="5" t="e">
        <f>IF(A571="","",VLOOKUP(MONTH($A571),'Dados gerais'!$I$5:$J$16,2))</f>
        <v>#NUM!</v>
      </c>
      <c r="G571" s="5" t="e">
        <f t="shared" si="32"/>
        <v>#NUM!</v>
      </c>
      <c r="H571" s="1" t="e">
        <f>IF(A571="","",IF(C571&lt;'Dados gerais'!$B$15/1000000,0,('Dados gerais'!$B$21+'Dados gerais'!$B$19)*86400*'Série de vazões medidas'!B573/1000000))</f>
        <v>#NUM!</v>
      </c>
      <c r="I571" s="5" t="e">
        <f t="shared" si="33"/>
        <v>#NUM!</v>
      </c>
      <c r="J571" s="5" t="e">
        <f>IF(A571="","",MAX(0,I571-'Dados gerais'!$B$14/1000000))</f>
        <v>#NUM!</v>
      </c>
      <c r="K571" s="5" t="e">
        <f t="shared" si="35"/>
        <v>#NUM!</v>
      </c>
    </row>
    <row r="572" spans="1:11" x14ac:dyDescent="0.25">
      <c r="A572" s="2" t="e">
        <f>'Série de vazões medidas'!A574</f>
        <v>#NUM!</v>
      </c>
      <c r="B572" s="1" t="e">
        <f>IF(A572="","",'Série de vazões medidas'!C574*'Dados gerais'!$B$11/'Dados gerais'!$B$10)</f>
        <v>#NUM!</v>
      </c>
      <c r="C572" s="4" t="e">
        <f t="shared" si="34"/>
        <v>#NUM!</v>
      </c>
      <c r="D572" s="4" t="e">
        <f>IF(A572="","",B572*86400*'Série de vazões medidas'!B574/1000000)</f>
        <v>#NUM!</v>
      </c>
      <c r="E572" t="e">
        <f>IF(A572="","",VLOOKUP(C572*1000000,'Dados gerais'!$C$28:$D$2916,2))</f>
        <v>#NUM!</v>
      </c>
      <c r="F572" s="5" t="e">
        <f>IF(A572="","",VLOOKUP(MONTH($A572),'Dados gerais'!$I$5:$J$16,2))</f>
        <v>#NUM!</v>
      </c>
      <c r="G572" s="5" t="e">
        <f t="shared" si="32"/>
        <v>#NUM!</v>
      </c>
      <c r="H572" s="1" t="e">
        <f>IF(A572="","",IF(C572&lt;'Dados gerais'!$B$15/1000000,0,('Dados gerais'!$B$21+'Dados gerais'!$B$19)*86400*'Série de vazões medidas'!B574/1000000))</f>
        <v>#NUM!</v>
      </c>
      <c r="I572" s="5" t="e">
        <f t="shared" si="33"/>
        <v>#NUM!</v>
      </c>
      <c r="J572" s="5" t="e">
        <f>IF(A572="","",MAX(0,I572-'Dados gerais'!$B$14/1000000))</f>
        <v>#NUM!</v>
      </c>
      <c r="K572" s="5" t="e">
        <f t="shared" si="35"/>
        <v>#NUM!</v>
      </c>
    </row>
    <row r="573" spans="1:11" x14ac:dyDescent="0.25">
      <c r="A573" s="2" t="e">
        <f>'Série de vazões medidas'!A575</f>
        <v>#NUM!</v>
      </c>
      <c r="B573" s="1" t="e">
        <f>IF(A573="","",'Série de vazões medidas'!C575*'Dados gerais'!$B$11/'Dados gerais'!$B$10)</f>
        <v>#NUM!</v>
      </c>
      <c r="C573" s="4" t="e">
        <f t="shared" si="34"/>
        <v>#NUM!</v>
      </c>
      <c r="D573" s="4" t="e">
        <f>IF(A573="","",B573*86400*'Série de vazões medidas'!B575/1000000)</f>
        <v>#NUM!</v>
      </c>
      <c r="E573" t="e">
        <f>IF(A573="","",VLOOKUP(C573*1000000,'Dados gerais'!$C$28:$D$2916,2))</f>
        <v>#NUM!</v>
      </c>
      <c r="F573" s="5" t="e">
        <f>IF(A573="","",VLOOKUP(MONTH($A573),'Dados gerais'!$I$5:$J$16,2))</f>
        <v>#NUM!</v>
      </c>
      <c r="G573" s="5" t="e">
        <f t="shared" si="32"/>
        <v>#NUM!</v>
      </c>
      <c r="H573" s="1" t="e">
        <f>IF(A573="","",IF(C573&lt;'Dados gerais'!$B$15/1000000,0,('Dados gerais'!$B$21+'Dados gerais'!$B$19)*86400*'Série de vazões medidas'!B575/1000000))</f>
        <v>#NUM!</v>
      </c>
      <c r="I573" s="5" t="e">
        <f t="shared" si="33"/>
        <v>#NUM!</v>
      </c>
      <c r="J573" s="5" t="e">
        <f>IF(A573="","",MAX(0,I573-'Dados gerais'!$B$14/1000000))</f>
        <v>#NUM!</v>
      </c>
      <c r="K573" s="5" t="e">
        <f t="shared" si="35"/>
        <v>#NUM!</v>
      </c>
    </row>
    <row r="574" spans="1:11" x14ac:dyDescent="0.25">
      <c r="A574" s="2" t="e">
        <f>'Série de vazões medidas'!A576</f>
        <v>#NUM!</v>
      </c>
      <c r="B574" s="1" t="e">
        <f>IF(A574="","",'Série de vazões medidas'!C576*'Dados gerais'!$B$11/'Dados gerais'!$B$10)</f>
        <v>#NUM!</v>
      </c>
      <c r="C574" s="4" t="e">
        <f t="shared" si="34"/>
        <v>#NUM!</v>
      </c>
      <c r="D574" s="4" t="e">
        <f>IF(A574="","",B574*86400*'Série de vazões medidas'!B576/1000000)</f>
        <v>#NUM!</v>
      </c>
      <c r="E574" t="e">
        <f>IF(A574="","",VLOOKUP(C574*1000000,'Dados gerais'!$C$28:$D$2916,2))</f>
        <v>#NUM!</v>
      </c>
      <c r="F574" s="5" t="e">
        <f>IF(A574="","",VLOOKUP(MONTH($A574),'Dados gerais'!$I$5:$J$16,2))</f>
        <v>#NUM!</v>
      </c>
      <c r="G574" s="5" t="e">
        <f t="shared" si="32"/>
        <v>#NUM!</v>
      </c>
      <c r="H574" s="1" t="e">
        <f>IF(A574="","",IF(C574&lt;'Dados gerais'!$B$15/1000000,0,('Dados gerais'!$B$21+'Dados gerais'!$B$19)*86400*'Série de vazões medidas'!B576/1000000))</f>
        <v>#NUM!</v>
      </c>
      <c r="I574" s="5" t="e">
        <f t="shared" si="33"/>
        <v>#NUM!</v>
      </c>
      <c r="J574" s="5" t="e">
        <f>IF(A574="","",MAX(0,I574-'Dados gerais'!$B$14/1000000))</f>
        <v>#NUM!</v>
      </c>
      <c r="K574" s="5" t="e">
        <f t="shared" si="35"/>
        <v>#NUM!</v>
      </c>
    </row>
    <row r="575" spans="1:11" x14ac:dyDescent="0.25">
      <c r="A575" s="2" t="e">
        <f>'Série de vazões medidas'!A577</f>
        <v>#NUM!</v>
      </c>
      <c r="B575" s="1" t="e">
        <f>IF(A575="","",'Série de vazões medidas'!C577*'Dados gerais'!$B$11/'Dados gerais'!$B$10)</f>
        <v>#NUM!</v>
      </c>
      <c r="C575" s="4" t="e">
        <f t="shared" si="34"/>
        <v>#NUM!</v>
      </c>
      <c r="D575" s="4" t="e">
        <f>IF(A575="","",B575*86400*'Série de vazões medidas'!B577/1000000)</f>
        <v>#NUM!</v>
      </c>
      <c r="E575" t="e">
        <f>IF(A575="","",VLOOKUP(C575*1000000,'Dados gerais'!$C$28:$D$2916,2))</f>
        <v>#NUM!</v>
      </c>
      <c r="F575" s="5" t="e">
        <f>IF(A575="","",VLOOKUP(MONTH($A575),'Dados gerais'!$I$5:$J$16,2))</f>
        <v>#NUM!</v>
      </c>
      <c r="G575" s="5" t="e">
        <f t="shared" si="32"/>
        <v>#NUM!</v>
      </c>
      <c r="H575" s="1" t="e">
        <f>IF(A575="","",IF(C575&lt;'Dados gerais'!$B$15/1000000,0,('Dados gerais'!$B$21+'Dados gerais'!$B$19)*86400*'Série de vazões medidas'!B577/1000000))</f>
        <v>#NUM!</v>
      </c>
      <c r="I575" s="5" t="e">
        <f t="shared" si="33"/>
        <v>#NUM!</v>
      </c>
      <c r="J575" s="5" t="e">
        <f>IF(A575="","",MAX(0,I575-'Dados gerais'!$B$14/1000000))</f>
        <v>#NUM!</v>
      </c>
      <c r="K575" s="5" t="e">
        <f t="shared" si="35"/>
        <v>#NUM!</v>
      </c>
    </row>
    <row r="576" spans="1:11" x14ac:dyDescent="0.25">
      <c r="A576" s="2" t="e">
        <f>'Série de vazões medidas'!A578</f>
        <v>#NUM!</v>
      </c>
      <c r="B576" s="1" t="e">
        <f>IF(A576="","",'Série de vazões medidas'!C578*'Dados gerais'!$B$11/'Dados gerais'!$B$10)</f>
        <v>#NUM!</v>
      </c>
      <c r="C576" s="4" t="e">
        <f t="shared" si="34"/>
        <v>#NUM!</v>
      </c>
      <c r="D576" s="4" t="e">
        <f>IF(A576="","",B576*86400*'Série de vazões medidas'!B578/1000000)</f>
        <v>#NUM!</v>
      </c>
      <c r="E576" t="e">
        <f>IF(A576="","",VLOOKUP(C576*1000000,'Dados gerais'!$C$28:$D$2916,2))</f>
        <v>#NUM!</v>
      </c>
      <c r="F576" s="5" t="e">
        <f>IF(A576="","",VLOOKUP(MONTH($A576),'Dados gerais'!$I$5:$J$16,2))</f>
        <v>#NUM!</v>
      </c>
      <c r="G576" s="5" t="e">
        <f t="shared" si="32"/>
        <v>#NUM!</v>
      </c>
      <c r="H576" s="1" t="e">
        <f>IF(A576="","",IF(C576&lt;'Dados gerais'!$B$15/1000000,0,('Dados gerais'!$B$21+'Dados gerais'!$B$19)*86400*'Série de vazões medidas'!B578/1000000))</f>
        <v>#NUM!</v>
      </c>
      <c r="I576" s="5" t="e">
        <f t="shared" si="33"/>
        <v>#NUM!</v>
      </c>
      <c r="J576" s="5" t="e">
        <f>IF(A576="","",MAX(0,I576-'Dados gerais'!$B$14/1000000))</f>
        <v>#NUM!</v>
      </c>
      <c r="K576" s="5" t="e">
        <f t="shared" si="35"/>
        <v>#NUM!</v>
      </c>
    </row>
    <row r="577" spans="1:11" x14ac:dyDescent="0.25">
      <c r="A577" s="2" t="e">
        <f>'Série de vazões medidas'!A579</f>
        <v>#NUM!</v>
      </c>
      <c r="B577" s="1" t="e">
        <f>IF(A577="","",'Série de vazões medidas'!C579*'Dados gerais'!$B$11/'Dados gerais'!$B$10)</f>
        <v>#NUM!</v>
      </c>
      <c r="C577" s="4" t="e">
        <f t="shared" si="34"/>
        <v>#NUM!</v>
      </c>
      <c r="D577" s="4" t="e">
        <f>IF(A577="","",B577*86400*'Série de vazões medidas'!B579/1000000)</f>
        <v>#NUM!</v>
      </c>
      <c r="E577" t="e">
        <f>IF(A577="","",VLOOKUP(C577*1000000,'Dados gerais'!$C$28:$D$2916,2))</f>
        <v>#NUM!</v>
      </c>
      <c r="F577" s="5" t="e">
        <f>IF(A577="","",VLOOKUP(MONTH($A577),'Dados gerais'!$I$5:$J$16,2))</f>
        <v>#NUM!</v>
      </c>
      <c r="G577" s="5" t="e">
        <f t="shared" si="32"/>
        <v>#NUM!</v>
      </c>
      <c r="H577" s="1" t="e">
        <f>IF(A577="","",IF(C577&lt;'Dados gerais'!$B$15/1000000,0,('Dados gerais'!$B$21+'Dados gerais'!$B$19)*86400*'Série de vazões medidas'!B579/1000000))</f>
        <v>#NUM!</v>
      </c>
      <c r="I577" s="5" t="e">
        <f t="shared" si="33"/>
        <v>#NUM!</v>
      </c>
      <c r="J577" s="5" t="e">
        <f>IF(A577="","",MAX(0,I577-'Dados gerais'!$B$14/1000000))</f>
        <v>#NUM!</v>
      </c>
      <c r="K577" s="5" t="e">
        <f t="shared" si="35"/>
        <v>#NUM!</v>
      </c>
    </row>
    <row r="578" spans="1:11" x14ac:dyDescent="0.25">
      <c r="A578" s="2" t="e">
        <f>'Série de vazões medidas'!A580</f>
        <v>#NUM!</v>
      </c>
      <c r="B578" s="1" t="e">
        <f>IF(A578="","",'Série de vazões medidas'!C580*'Dados gerais'!$B$11/'Dados gerais'!$B$10)</f>
        <v>#NUM!</v>
      </c>
      <c r="C578" s="4" t="e">
        <f t="shared" si="34"/>
        <v>#NUM!</v>
      </c>
      <c r="D578" s="4" t="e">
        <f>IF(A578="","",B578*86400*'Série de vazões medidas'!B580/1000000)</f>
        <v>#NUM!</v>
      </c>
      <c r="E578" t="e">
        <f>IF(A578="","",VLOOKUP(C578*1000000,'Dados gerais'!$C$28:$D$2916,2))</f>
        <v>#NUM!</v>
      </c>
      <c r="F578" s="5" t="e">
        <f>IF(A578="","",VLOOKUP(MONTH($A578),'Dados gerais'!$I$5:$J$16,2))</f>
        <v>#NUM!</v>
      </c>
      <c r="G578" s="5" t="e">
        <f t="shared" si="32"/>
        <v>#NUM!</v>
      </c>
      <c r="H578" s="1" t="e">
        <f>IF(A578="","",IF(C578&lt;'Dados gerais'!$B$15/1000000,0,('Dados gerais'!$B$21+'Dados gerais'!$B$19)*86400*'Série de vazões medidas'!B580/1000000))</f>
        <v>#NUM!</v>
      </c>
      <c r="I578" s="5" t="e">
        <f t="shared" si="33"/>
        <v>#NUM!</v>
      </c>
      <c r="J578" s="5" t="e">
        <f>IF(A578="","",MAX(0,I578-'Dados gerais'!$B$14/1000000))</f>
        <v>#NUM!</v>
      </c>
      <c r="K578" s="5" t="e">
        <f t="shared" si="35"/>
        <v>#NUM!</v>
      </c>
    </row>
    <row r="579" spans="1:11" x14ac:dyDescent="0.25">
      <c r="A579" s="2" t="e">
        <f>'Série de vazões medidas'!A581</f>
        <v>#NUM!</v>
      </c>
      <c r="B579" s="1" t="e">
        <f>IF(A579="","",'Série de vazões medidas'!C581*'Dados gerais'!$B$11/'Dados gerais'!$B$10)</f>
        <v>#NUM!</v>
      </c>
      <c r="C579" s="4" t="e">
        <f t="shared" si="34"/>
        <v>#NUM!</v>
      </c>
      <c r="D579" s="4" t="e">
        <f>IF(A579="","",B579*86400*'Série de vazões medidas'!B581/1000000)</f>
        <v>#NUM!</v>
      </c>
      <c r="E579" t="e">
        <f>IF(A579="","",VLOOKUP(C579*1000000,'Dados gerais'!$C$28:$D$2916,2))</f>
        <v>#NUM!</v>
      </c>
      <c r="F579" s="5" t="e">
        <f>IF(A579="","",VLOOKUP(MONTH($A579),'Dados gerais'!$I$5:$J$16,2))</f>
        <v>#NUM!</v>
      </c>
      <c r="G579" s="5" t="e">
        <f t="shared" ref="G579:G642" si="36">IF(A579="","",E579*F579/1000/1000000)</f>
        <v>#NUM!</v>
      </c>
      <c r="H579" s="1" t="e">
        <f>IF(A579="","",IF(C579&lt;'Dados gerais'!$B$15/1000000,0,('Dados gerais'!$B$21+'Dados gerais'!$B$19)*86400*'Série de vazões medidas'!B581/1000000))</f>
        <v>#NUM!</v>
      </c>
      <c r="I579" s="5" t="e">
        <f t="shared" ref="I579:I642" si="37">IF(A579="","",C579-G579-H579+D579)</f>
        <v>#NUM!</v>
      </c>
      <c r="J579" s="5" t="e">
        <f>IF(A579="","",MAX(0,I579-'Dados gerais'!$B$14/1000000))</f>
        <v>#NUM!</v>
      </c>
      <c r="K579" s="5" t="e">
        <f t="shared" si="35"/>
        <v>#NUM!</v>
      </c>
    </row>
    <row r="580" spans="1:11" x14ac:dyDescent="0.25">
      <c r="A580" s="2" t="e">
        <f>'Série de vazões medidas'!A582</f>
        <v>#NUM!</v>
      </c>
      <c r="B580" s="1" t="e">
        <f>IF(A580="","",'Série de vazões medidas'!C582*'Dados gerais'!$B$11/'Dados gerais'!$B$10)</f>
        <v>#NUM!</v>
      </c>
      <c r="C580" s="4" t="e">
        <f t="shared" ref="C580:C643" si="38">IF(A580="","",K579)</f>
        <v>#NUM!</v>
      </c>
      <c r="D580" s="4" t="e">
        <f>IF(A580="","",B580*86400*'Série de vazões medidas'!B582/1000000)</f>
        <v>#NUM!</v>
      </c>
      <c r="E580" t="e">
        <f>IF(A580="","",VLOOKUP(C580*1000000,'Dados gerais'!$C$28:$D$2916,2))</f>
        <v>#NUM!</v>
      </c>
      <c r="F580" s="5" t="e">
        <f>IF(A580="","",VLOOKUP(MONTH($A580),'Dados gerais'!$I$5:$J$16,2))</f>
        <v>#NUM!</v>
      </c>
      <c r="G580" s="5" t="e">
        <f t="shared" si="36"/>
        <v>#NUM!</v>
      </c>
      <c r="H580" s="1" t="e">
        <f>IF(A580="","",IF(C580&lt;'Dados gerais'!$B$15/1000000,0,('Dados gerais'!$B$21+'Dados gerais'!$B$19)*86400*'Série de vazões medidas'!B582/1000000))</f>
        <v>#NUM!</v>
      </c>
      <c r="I580" s="5" t="e">
        <f t="shared" si="37"/>
        <v>#NUM!</v>
      </c>
      <c r="J580" s="5" t="e">
        <f>IF(A580="","",MAX(0,I580-'Dados gerais'!$B$14/1000000))</f>
        <v>#NUM!</v>
      </c>
      <c r="K580" s="5" t="e">
        <f t="shared" ref="K580:K643" si="39">IF(A580="","",I580-J580)</f>
        <v>#NUM!</v>
      </c>
    </row>
    <row r="581" spans="1:11" x14ac:dyDescent="0.25">
      <c r="A581" s="2" t="e">
        <f>'Série de vazões medidas'!A583</f>
        <v>#NUM!</v>
      </c>
      <c r="B581" s="1" t="e">
        <f>IF(A581="","",'Série de vazões medidas'!C583*'Dados gerais'!$B$11/'Dados gerais'!$B$10)</f>
        <v>#NUM!</v>
      </c>
      <c r="C581" s="4" t="e">
        <f t="shared" si="38"/>
        <v>#NUM!</v>
      </c>
      <c r="D581" s="4" t="e">
        <f>IF(A581="","",B581*86400*'Série de vazões medidas'!B583/1000000)</f>
        <v>#NUM!</v>
      </c>
      <c r="E581" t="e">
        <f>IF(A581="","",VLOOKUP(C581*1000000,'Dados gerais'!$C$28:$D$2916,2))</f>
        <v>#NUM!</v>
      </c>
      <c r="F581" s="5" t="e">
        <f>IF(A581="","",VLOOKUP(MONTH($A581),'Dados gerais'!$I$5:$J$16,2))</f>
        <v>#NUM!</v>
      </c>
      <c r="G581" s="5" t="e">
        <f t="shared" si="36"/>
        <v>#NUM!</v>
      </c>
      <c r="H581" s="1" t="e">
        <f>IF(A581="","",IF(C581&lt;'Dados gerais'!$B$15/1000000,0,('Dados gerais'!$B$21+'Dados gerais'!$B$19)*86400*'Série de vazões medidas'!B583/1000000))</f>
        <v>#NUM!</v>
      </c>
      <c r="I581" s="5" t="e">
        <f t="shared" si="37"/>
        <v>#NUM!</v>
      </c>
      <c r="J581" s="5" t="e">
        <f>IF(A581="","",MAX(0,I581-'Dados gerais'!$B$14/1000000))</f>
        <v>#NUM!</v>
      </c>
      <c r="K581" s="5" t="e">
        <f t="shared" si="39"/>
        <v>#NUM!</v>
      </c>
    </row>
    <row r="582" spans="1:11" x14ac:dyDescent="0.25">
      <c r="A582" s="2" t="e">
        <f>'Série de vazões medidas'!A584</f>
        <v>#NUM!</v>
      </c>
      <c r="B582" s="1" t="e">
        <f>IF(A582="","",'Série de vazões medidas'!C584*'Dados gerais'!$B$11/'Dados gerais'!$B$10)</f>
        <v>#NUM!</v>
      </c>
      <c r="C582" s="4" t="e">
        <f t="shared" si="38"/>
        <v>#NUM!</v>
      </c>
      <c r="D582" s="4" t="e">
        <f>IF(A582="","",B582*86400*'Série de vazões medidas'!B584/1000000)</f>
        <v>#NUM!</v>
      </c>
      <c r="E582" t="e">
        <f>IF(A582="","",VLOOKUP(C582*1000000,'Dados gerais'!$C$28:$D$2916,2))</f>
        <v>#NUM!</v>
      </c>
      <c r="F582" s="5" t="e">
        <f>IF(A582="","",VLOOKUP(MONTH($A582),'Dados gerais'!$I$5:$J$16,2))</f>
        <v>#NUM!</v>
      </c>
      <c r="G582" s="5" t="e">
        <f t="shared" si="36"/>
        <v>#NUM!</v>
      </c>
      <c r="H582" s="1" t="e">
        <f>IF(A582="","",IF(C582&lt;'Dados gerais'!$B$15/1000000,0,('Dados gerais'!$B$21+'Dados gerais'!$B$19)*86400*'Série de vazões medidas'!B584/1000000))</f>
        <v>#NUM!</v>
      </c>
      <c r="I582" s="5" t="e">
        <f t="shared" si="37"/>
        <v>#NUM!</v>
      </c>
      <c r="J582" s="5" t="e">
        <f>IF(A582="","",MAX(0,I582-'Dados gerais'!$B$14/1000000))</f>
        <v>#NUM!</v>
      </c>
      <c r="K582" s="5" t="e">
        <f t="shared" si="39"/>
        <v>#NUM!</v>
      </c>
    </row>
    <row r="583" spans="1:11" x14ac:dyDescent="0.25">
      <c r="A583" s="2" t="e">
        <f>'Série de vazões medidas'!A585</f>
        <v>#NUM!</v>
      </c>
      <c r="B583" s="1" t="e">
        <f>IF(A583="","",'Série de vazões medidas'!C585*'Dados gerais'!$B$11/'Dados gerais'!$B$10)</f>
        <v>#NUM!</v>
      </c>
      <c r="C583" s="4" t="e">
        <f t="shared" si="38"/>
        <v>#NUM!</v>
      </c>
      <c r="D583" s="4" t="e">
        <f>IF(A583="","",B583*86400*'Série de vazões medidas'!B585/1000000)</f>
        <v>#NUM!</v>
      </c>
      <c r="E583" t="e">
        <f>IF(A583="","",VLOOKUP(C583*1000000,'Dados gerais'!$C$28:$D$2916,2))</f>
        <v>#NUM!</v>
      </c>
      <c r="F583" s="5" t="e">
        <f>IF(A583="","",VLOOKUP(MONTH($A583),'Dados gerais'!$I$5:$J$16,2))</f>
        <v>#NUM!</v>
      </c>
      <c r="G583" s="5" t="e">
        <f t="shared" si="36"/>
        <v>#NUM!</v>
      </c>
      <c r="H583" s="1" t="e">
        <f>IF(A583="","",IF(C583&lt;'Dados gerais'!$B$15/1000000,0,('Dados gerais'!$B$21+'Dados gerais'!$B$19)*86400*'Série de vazões medidas'!B585/1000000))</f>
        <v>#NUM!</v>
      </c>
      <c r="I583" s="5" t="e">
        <f t="shared" si="37"/>
        <v>#NUM!</v>
      </c>
      <c r="J583" s="5" t="e">
        <f>IF(A583="","",MAX(0,I583-'Dados gerais'!$B$14/1000000))</f>
        <v>#NUM!</v>
      </c>
      <c r="K583" s="5" t="e">
        <f t="shared" si="39"/>
        <v>#NUM!</v>
      </c>
    </row>
    <row r="584" spans="1:11" x14ac:dyDescent="0.25">
      <c r="A584" s="2" t="e">
        <f>'Série de vazões medidas'!A586</f>
        <v>#NUM!</v>
      </c>
      <c r="B584" s="1" t="e">
        <f>IF(A584="","",'Série de vazões medidas'!C586*'Dados gerais'!$B$11/'Dados gerais'!$B$10)</f>
        <v>#NUM!</v>
      </c>
      <c r="C584" s="4" t="e">
        <f t="shared" si="38"/>
        <v>#NUM!</v>
      </c>
      <c r="D584" s="4" t="e">
        <f>IF(A584="","",B584*86400*'Série de vazões medidas'!B586/1000000)</f>
        <v>#NUM!</v>
      </c>
      <c r="E584" t="e">
        <f>IF(A584="","",VLOOKUP(C584*1000000,'Dados gerais'!$C$28:$D$2916,2))</f>
        <v>#NUM!</v>
      </c>
      <c r="F584" s="5" t="e">
        <f>IF(A584="","",VLOOKUP(MONTH($A584),'Dados gerais'!$I$5:$J$16,2))</f>
        <v>#NUM!</v>
      </c>
      <c r="G584" s="5" t="e">
        <f t="shared" si="36"/>
        <v>#NUM!</v>
      </c>
      <c r="H584" s="1" t="e">
        <f>IF(A584="","",IF(C584&lt;'Dados gerais'!$B$15/1000000,0,('Dados gerais'!$B$21+'Dados gerais'!$B$19)*86400*'Série de vazões medidas'!B586/1000000))</f>
        <v>#NUM!</v>
      </c>
      <c r="I584" s="5" t="e">
        <f t="shared" si="37"/>
        <v>#NUM!</v>
      </c>
      <c r="J584" s="5" t="e">
        <f>IF(A584="","",MAX(0,I584-'Dados gerais'!$B$14/1000000))</f>
        <v>#NUM!</v>
      </c>
      <c r="K584" s="5" t="e">
        <f t="shared" si="39"/>
        <v>#NUM!</v>
      </c>
    </row>
    <row r="585" spans="1:11" x14ac:dyDescent="0.25">
      <c r="A585" s="2" t="e">
        <f>'Série de vazões medidas'!A587</f>
        <v>#NUM!</v>
      </c>
      <c r="B585" s="1" t="e">
        <f>IF(A585="","",'Série de vazões medidas'!C587*'Dados gerais'!$B$11/'Dados gerais'!$B$10)</f>
        <v>#NUM!</v>
      </c>
      <c r="C585" s="4" t="e">
        <f t="shared" si="38"/>
        <v>#NUM!</v>
      </c>
      <c r="D585" s="4" t="e">
        <f>IF(A585="","",B585*86400*'Série de vazões medidas'!B587/1000000)</f>
        <v>#NUM!</v>
      </c>
      <c r="E585" t="e">
        <f>IF(A585="","",VLOOKUP(C585*1000000,'Dados gerais'!$C$28:$D$2916,2))</f>
        <v>#NUM!</v>
      </c>
      <c r="F585" s="5" t="e">
        <f>IF(A585="","",VLOOKUP(MONTH($A585),'Dados gerais'!$I$5:$J$16,2))</f>
        <v>#NUM!</v>
      </c>
      <c r="G585" s="5" t="e">
        <f t="shared" si="36"/>
        <v>#NUM!</v>
      </c>
      <c r="H585" s="1" t="e">
        <f>IF(A585="","",IF(C585&lt;'Dados gerais'!$B$15/1000000,0,('Dados gerais'!$B$21+'Dados gerais'!$B$19)*86400*'Série de vazões medidas'!B587/1000000))</f>
        <v>#NUM!</v>
      </c>
      <c r="I585" s="5" t="e">
        <f t="shared" si="37"/>
        <v>#NUM!</v>
      </c>
      <c r="J585" s="5" t="e">
        <f>IF(A585="","",MAX(0,I585-'Dados gerais'!$B$14/1000000))</f>
        <v>#NUM!</v>
      </c>
      <c r="K585" s="5" t="e">
        <f t="shared" si="39"/>
        <v>#NUM!</v>
      </c>
    </row>
    <row r="586" spans="1:11" x14ac:dyDescent="0.25">
      <c r="A586" s="2" t="e">
        <f>'Série de vazões medidas'!A588</f>
        <v>#NUM!</v>
      </c>
      <c r="B586" s="1" t="e">
        <f>IF(A586="","",'Série de vazões medidas'!C588*'Dados gerais'!$B$11/'Dados gerais'!$B$10)</f>
        <v>#NUM!</v>
      </c>
      <c r="C586" s="4" t="e">
        <f t="shared" si="38"/>
        <v>#NUM!</v>
      </c>
      <c r="D586" s="4" t="e">
        <f>IF(A586="","",B586*86400*'Série de vazões medidas'!B588/1000000)</f>
        <v>#NUM!</v>
      </c>
      <c r="E586" t="e">
        <f>IF(A586="","",VLOOKUP(C586*1000000,'Dados gerais'!$C$28:$D$2916,2))</f>
        <v>#NUM!</v>
      </c>
      <c r="F586" s="5" t="e">
        <f>IF(A586="","",VLOOKUP(MONTH($A586),'Dados gerais'!$I$5:$J$16,2))</f>
        <v>#NUM!</v>
      </c>
      <c r="G586" s="5" t="e">
        <f t="shared" si="36"/>
        <v>#NUM!</v>
      </c>
      <c r="H586" s="1" t="e">
        <f>IF(A586="","",IF(C586&lt;'Dados gerais'!$B$15/1000000,0,('Dados gerais'!$B$21+'Dados gerais'!$B$19)*86400*'Série de vazões medidas'!B588/1000000))</f>
        <v>#NUM!</v>
      </c>
      <c r="I586" s="5" t="e">
        <f t="shared" si="37"/>
        <v>#NUM!</v>
      </c>
      <c r="J586" s="5" t="e">
        <f>IF(A586="","",MAX(0,I586-'Dados gerais'!$B$14/1000000))</f>
        <v>#NUM!</v>
      </c>
      <c r="K586" s="5" t="e">
        <f t="shared" si="39"/>
        <v>#NUM!</v>
      </c>
    </row>
    <row r="587" spans="1:11" x14ac:dyDescent="0.25">
      <c r="A587" s="2" t="e">
        <f>'Série de vazões medidas'!A589</f>
        <v>#NUM!</v>
      </c>
      <c r="B587" s="1" t="e">
        <f>IF(A587="","",'Série de vazões medidas'!C589*'Dados gerais'!$B$11/'Dados gerais'!$B$10)</f>
        <v>#NUM!</v>
      </c>
      <c r="C587" s="4" t="e">
        <f t="shared" si="38"/>
        <v>#NUM!</v>
      </c>
      <c r="D587" s="4" t="e">
        <f>IF(A587="","",B587*86400*'Série de vazões medidas'!B589/1000000)</f>
        <v>#NUM!</v>
      </c>
      <c r="E587" t="e">
        <f>IF(A587="","",VLOOKUP(C587*1000000,'Dados gerais'!$C$28:$D$2916,2))</f>
        <v>#NUM!</v>
      </c>
      <c r="F587" s="5" t="e">
        <f>IF(A587="","",VLOOKUP(MONTH($A587),'Dados gerais'!$I$5:$J$16,2))</f>
        <v>#NUM!</v>
      </c>
      <c r="G587" s="5" t="e">
        <f t="shared" si="36"/>
        <v>#NUM!</v>
      </c>
      <c r="H587" s="1" t="e">
        <f>IF(A587="","",IF(C587&lt;'Dados gerais'!$B$15/1000000,0,('Dados gerais'!$B$21+'Dados gerais'!$B$19)*86400*'Série de vazões medidas'!B589/1000000))</f>
        <v>#NUM!</v>
      </c>
      <c r="I587" s="5" t="e">
        <f t="shared" si="37"/>
        <v>#NUM!</v>
      </c>
      <c r="J587" s="5" t="e">
        <f>IF(A587="","",MAX(0,I587-'Dados gerais'!$B$14/1000000))</f>
        <v>#NUM!</v>
      </c>
      <c r="K587" s="5" t="e">
        <f t="shared" si="39"/>
        <v>#NUM!</v>
      </c>
    </row>
    <row r="588" spans="1:11" x14ac:dyDescent="0.25">
      <c r="A588" s="2" t="e">
        <f>'Série de vazões medidas'!A590</f>
        <v>#NUM!</v>
      </c>
      <c r="B588" s="1" t="e">
        <f>IF(A588="","",'Série de vazões medidas'!C590*'Dados gerais'!$B$11/'Dados gerais'!$B$10)</f>
        <v>#NUM!</v>
      </c>
      <c r="C588" s="4" t="e">
        <f t="shared" si="38"/>
        <v>#NUM!</v>
      </c>
      <c r="D588" s="4" t="e">
        <f>IF(A588="","",B588*86400*'Série de vazões medidas'!B590/1000000)</f>
        <v>#NUM!</v>
      </c>
      <c r="E588" t="e">
        <f>IF(A588="","",VLOOKUP(C588*1000000,'Dados gerais'!$C$28:$D$2916,2))</f>
        <v>#NUM!</v>
      </c>
      <c r="F588" s="5" t="e">
        <f>IF(A588="","",VLOOKUP(MONTH($A588),'Dados gerais'!$I$5:$J$16,2))</f>
        <v>#NUM!</v>
      </c>
      <c r="G588" s="5" t="e">
        <f t="shared" si="36"/>
        <v>#NUM!</v>
      </c>
      <c r="H588" s="1" t="e">
        <f>IF(A588="","",IF(C588&lt;'Dados gerais'!$B$15/1000000,0,('Dados gerais'!$B$21+'Dados gerais'!$B$19)*86400*'Série de vazões medidas'!B590/1000000))</f>
        <v>#NUM!</v>
      </c>
      <c r="I588" s="5" t="e">
        <f t="shared" si="37"/>
        <v>#NUM!</v>
      </c>
      <c r="J588" s="5" t="e">
        <f>IF(A588="","",MAX(0,I588-'Dados gerais'!$B$14/1000000))</f>
        <v>#NUM!</v>
      </c>
      <c r="K588" s="5" t="e">
        <f t="shared" si="39"/>
        <v>#NUM!</v>
      </c>
    </row>
    <row r="589" spans="1:11" x14ac:dyDescent="0.25">
      <c r="A589" s="2" t="e">
        <f>'Série de vazões medidas'!A591</f>
        <v>#NUM!</v>
      </c>
      <c r="B589" s="1" t="e">
        <f>IF(A589="","",'Série de vazões medidas'!C591*'Dados gerais'!$B$11/'Dados gerais'!$B$10)</f>
        <v>#NUM!</v>
      </c>
      <c r="C589" s="4" t="e">
        <f t="shared" si="38"/>
        <v>#NUM!</v>
      </c>
      <c r="D589" s="4" t="e">
        <f>IF(A589="","",B589*86400*'Série de vazões medidas'!B591/1000000)</f>
        <v>#NUM!</v>
      </c>
      <c r="E589" t="e">
        <f>IF(A589="","",VLOOKUP(C589*1000000,'Dados gerais'!$C$28:$D$2916,2))</f>
        <v>#NUM!</v>
      </c>
      <c r="F589" s="5" t="e">
        <f>IF(A589="","",VLOOKUP(MONTH($A589),'Dados gerais'!$I$5:$J$16,2))</f>
        <v>#NUM!</v>
      </c>
      <c r="G589" s="5" t="e">
        <f t="shared" si="36"/>
        <v>#NUM!</v>
      </c>
      <c r="H589" s="1" t="e">
        <f>IF(A589="","",IF(C589&lt;'Dados gerais'!$B$15/1000000,0,('Dados gerais'!$B$21+'Dados gerais'!$B$19)*86400*'Série de vazões medidas'!B591/1000000))</f>
        <v>#NUM!</v>
      </c>
      <c r="I589" s="5" t="e">
        <f t="shared" si="37"/>
        <v>#NUM!</v>
      </c>
      <c r="J589" s="5" t="e">
        <f>IF(A589="","",MAX(0,I589-'Dados gerais'!$B$14/1000000))</f>
        <v>#NUM!</v>
      </c>
      <c r="K589" s="5" t="e">
        <f t="shared" si="39"/>
        <v>#NUM!</v>
      </c>
    </row>
    <row r="590" spans="1:11" x14ac:dyDescent="0.25">
      <c r="A590" s="2" t="e">
        <f>'Série de vazões medidas'!A592</f>
        <v>#NUM!</v>
      </c>
      <c r="B590" s="1" t="e">
        <f>IF(A590="","",'Série de vazões medidas'!C592*'Dados gerais'!$B$11/'Dados gerais'!$B$10)</f>
        <v>#NUM!</v>
      </c>
      <c r="C590" s="4" t="e">
        <f t="shared" si="38"/>
        <v>#NUM!</v>
      </c>
      <c r="D590" s="4" t="e">
        <f>IF(A590="","",B590*86400*'Série de vazões medidas'!B592/1000000)</f>
        <v>#NUM!</v>
      </c>
      <c r="E590" t="e">
        <f>IF(A590="","",VLOOKUP(C590*1000000,'Dados gerais'!$C$28:$D$2916,2))</f>
        <v>#NUM!</v>
      </c>
      <c r="F590" s="5" t="e">
        <f>IF(A590="","",VLOOKUP(MONTH($A590),'Dados gerais'!$I$5:$J$16,2))</f>
        <v>#NUM!</v>
      </c>
      <c r="G590" s="5" t="e">
        <f t="shared" si="36"/>
        <v>#NUM!</v>
      </c>
      <c r="H590" s="1" t="e">
        <f>IF(A590="","",IF(C590&lt;'Dados gerais'!$B$15/1000000,0,('Dados gerais'!$B$21+'Dados gerais'!$B$19)*86400*'Série de vazões medidas'!B592/1000000))</f>
        <v>#NUM!</v>
      </c>
      <c r="I590" s="5" t="e">
        <f t="shared" si="37"/>
        <v>#NUM!</v>
      </c>
      <c r="J590" s="5" t="e">
        <f>IF(A590="","",MAX(0,I590-'Dados gerais'!$B$14/1000000))</f>
        <v>#NUM!</v>
      </c>
      <c r="K590" s="5" t="e">
        <f t="shared" si="39"/>
        <v>#NUM!</v>
      </c>
    </row>
    <row r="591" spans="1:11" x14ac:dyDescent="0.25">
      <c r="A591" s="2" t="e">
        <f>'Série de vazões medidas'!A593</f>
        <v>#NUM!</v>
      </c>
      <c r="B591" s="1" t="e">
        <f>IF(A591="","",'Série de vazões medidas'!C593*'Dados gerais'!$B$11/'Dados gerais'!$B$10)</f>
        <v>#NUM!</v>
      </c>
      <c r="C591" s="4" t="e">
        <f t="shared" si="38"/>
        <v>#NUM!</v>
      </c>
      <c r="D591" s="4" t="e">
        <f>IF(A591="","",B591*86400*'Série de vazões medidas'!B593/1000000)</f>
        <v>#NUM!</v>
      </c>
      <c r="E591" t="e">
        <f>IF(A591="","",VLOOKUP(C591*1000000,'Dados gerais'!$C$28:$D$2916,2))</f>
        <v>#NUM!</v>
      </c>
      <c r="F591" s="5" t="e">
        <f>IF(A591="","",VLOOKUP(MONTH($A591),'Dados gerais'!$I$5:$J$16,2))</f>
        <v>#NUM!</v>
      </c>
      <c r="G591" s="5" t="e">
        <f t="shared" si="36"/>
        <v>#NUM!</v>
      </c>
      <c r="H591" s="1" t="e">
        <f>IF(A591="","",IF(C591&lt;'Dados gerais'!$B$15/1000000,0,('Dados gerais'!$B$21+'Dados gerais'!$B$19)*86400*'Série de vazões medidas'!B593/1000000))</f>
        <v>#NUM!</v>
      </c>
      <c r="I591" s="5" t="e">
        <f t="shared" si="37"/>
        <v>#NUM!</v>
      </c>
      <c r="J591" s="5" t="e">
        <f>IF(A591="","",MAX(0,I591-'Dados gerais'!$B$14/1000000))</f>
        <v>#NUM!</v>
      </c>
      <c r="K591" s="5" t="e">
        <f t="shared" si="39"/>
        <v>#NUM!</v>
      </c>
    </row>
    <row r="592" spans="1:11" x14ac:dyDescent="0.25">
      <c r="A592" s="2" t="e">
        <f>'Série de vazões medidas'!A594</f>
        <v>#NUM!</v>
      </c>
      <c r="B592" s="1" t="e">
        <f>IF(A592="","",'Série de vazões medidas'!C594*'Dados gerais'!$B$11/'Dados gerais'!$B$10)</f>
        <v>#NUM!</v>
      </c>
      <c r="C592" s="4" t="e">
        <f t="shared" si="38"/>
        <v>#NUM!</v>
      </c>
      <c r="D592" s="4" t="e">
        <f>IF(A592="","",B592*86400*'Série de vazões medidas'!B594/1000000)</f>
        <v>#NUM!</v>
      </c>
      <c r="E592" t="e">
        <f>IF(A592="","",VLOOKUP(C592*1000000,'Dados gerais'!$C$28:$D$2916,2))</f>
        <v>#NUM!</v>
      </c>
      <c r="F592" s="5" t="e">
        <f>IF(A592="","",VLOOKUP(MONTH($A592),'Dados gerais'!$I$5:$J$16,2))</f>
        <v>#NUM!</v>
      </c>
      <c r="G592" s="5" t="e">
        <f t="shared" si="36"/>
        <v>#NUM!</v>
      </c>
      <c r="H592" s="1" t="e">
        <f>IF(A592="","",IF(C592&lt;'Dados gerais'!$B$15/1000000,0,('Dados gerais'!$B$21+'Dados gerais'!$B$19)*86400*'Série de vazões medidas'!B594/1000000))</f>
        <v>#NUM!</v>
      </c>
      <c r="I592" s="5" t="e">
        <f t="shared" si="37"/>
        <v>#NUM!</v>
      </c>
      <c r="J592" s="5" t="e">
        <f>IF(A592="","",MAX(0,I592-'Dados gerais'!$B$14/1000000))</f>
        <v>#NUM!</v>
      </c>
      <c r="K592" s="5" t="e">
        <f t="shared" si="39"/>
        <v>#NUM!</v>
      </c>
    </row>
    <row r="593" spans="1:11" x14ac:dyDescent="0.25">
      <c r="A593" s="2" t="e">
        <f>'Série de vazões medidas'!A595</f>
        <v>#NUM!</v>
      </c>
      <c r="B593" s="1" t="e">
        <f>IF(A593="","",'Série de vazões medidas'!C595*'Dados gerais'!$B$11/'Dados gerais'!$B$10)</f>
        <v>#NUM!</v>
      </c>
      <c r="C593" s="4" t="e">
        <f t="shared" si="38"/>
        <v>#NUM!</v>
      </c>
      <c r="D593" s="4" t="e">
        <f>IF(A593="","",B593*86400*'Série de vazões medidas'!B595/1000000)</f>
        <v>#NUM!</v>
      </c>
      <c r="E593" t="e">
        <f>IF(A593="","",VLOOKUP(C593*1000000,'Dados gerais'!$C$28:$D$2916,2))</f>
        <v>#NUM!</v>
      </c>
      <c r="F593" s="5" t="e">
        <f>IF(A593="","",VLOOKUP(MONTH($A593),'Dados gerais'!$I$5:$J$16,2))</f>
        <v>#NUM!</v>
      </c>
      <c r="G593" s="5" t="e">
        <f t="shared" si="36"/>
        <v>#NUM!</v>
      </c>
      <c r="H593" s="1" t="e">
        <f>IF(A593="","",IF(C593&lt;'Dados gerais'!$B$15/1000000,0,('Dados gerais'!$B$21+'Dados gerais'!$B$19)*86400*'Série de vazões medidas'!B595/1000000))</f>
        <v>#NUM!</v>
      </c>
      <c r="I593" s="5" t="e">
        <f t="shared" si="37"/>
        <v>#NUM!</v>
      </c>
      <c r="J593" s="5" t="e">
        <f>IF(A593="","",MAX(0,I593-'Dados gerais'!$B$14/1000000))</f>
        <v>#NUM!</v>
      </c>
      <c r="K593" s="5" t="e">
        <f t="shared" si="39"/>
        <v>#NUM!</v>
      </c>
    </row>
    <row r="594" spans="1:11" x14ac:dyDescent="0.25">
      <c r="A594" s="2" t="e">
        <f>'Série de vazões medidas'!A596</f>
        <v>#NUM!</v>
      </c>
      <c r="B594" s="1" t="e">
        <f>IF(A594="","",'Série de vazões medidas'!C596*'Dados gerais'!$B$11/'Dados gerais'!$B$10)</f>
        <v>#NUM!</v>
      </c>
      <c r="C594" s="4" t="e">
        <f t="shared" si="38"/>
        <v>#NUM!</v>
      </c>
      <c r="D594" s="4" t="e">
        <f>IF(A594="","",B594*86400*'Série de vazões medidas'!B596/1000000)</f>
        <v>#NUM!</v>
      </c>
      <c r="E594" t="e">
        <f>IF(A594="","",VLOOKUP(C594*1000000,'Dados gerais'!$C$28:$D$2916,2))</f>
        <v>#NUM!</v>
      </c>
      <c r="F594" s="5" t="e">
        <f>IF(A594="","",VLOOKUP(MONTH($A594),'Dados gerais'!$I$5:$J$16,2))</f>
        <v>#NUM!</v>
      </c>
      <c r="G594" s="5" t="e">
        <f t="shared" si="36"/>
        <v>#NUM!</v>
      </c>
      <c r="H594" s="1" t="e">
        <f>IF(A594="","",IF(C594&lt;'Dados gerais'!$B$15/1000000,0,('Dados gerais'!$B$21+'Dados gerais'!$B$19)*86400*'Série de vazões medidas'!B596/1000000))</f>
        <v>#NUM!</v>
      </c>
      <c r="I594" s="5" t="e">
        <f t="shared" si="37"/>
        <v>#NUM!</v>
      </c>
      <c r="J594" s="5" t="e">
        <f>IF(A594="","",MAX(0,I594-'Dados gerais'!$B$14/1000000))</f>
        <v>#NUM!</v>
      </c>
      <c r="K594" s="5" t="e">
        <f t="shared" si="39"/>
        <v>#NUM!</v>
      </c>
    </row>
    <row r="595" spans="1:11" x14ac:dyDescent="0.25">
      <c r="A595" s="2" t="e">
        <f>'Série de vazões medidas'!A597</f>
        <v>#NUM!</v>
      </c>
      <c r="B595" s="1" t="e">
        <f>IF(A595="","",'Série de vazões medidas'!C597*'Dados gerais'!$B$11/'Dados gerais'!$B$10)</f>
        <v>#NUM!</v>
      </c>
      <c r="C595" s="4" t="e">
        <f t="shared" si="38"/>
        <v>#NUM!</v>
      </c>
      <c r="D595" s="4" t="e">
        <f>IF(A595="","",B595*86400*'Série de vazões medidas'!B597/1000000)</f>
        <v>#NUM!</v>
      </c>
      <c r="E595" t="e">
        <f>IF(A595="","",VLOOKUP(C595*1000000,'Dados gerais'!$C$28:$D$2916,2))</f>
        <v>#NUM!</v>
      </c>
      <c r="F595" s="5" t="e">
        <f>IF(A595="","",VLOOKUP(MONTH($A595),'Dados gerais'!$I$5:$J$16,2))</f>
        <v>#NUM!</v>
      </c>
      <c r="G595" s="5" t="e">
        <f t="shared" si="36"/>
        <v>#NUM!</v>
      </c>
      <c r="H595" s="1" t="e">
        <f>IF(A595="","",IF(C595&lt;'Dados gerais'!$B$15/1000000,0,('Dados gerais'!$B$21+'Dados gerais'!$B$19)*86400*'Série de vazões medidas'!B597/1000000))</f>
        <v>#NUM!</v>
      </c>
      <c r="I595" s="5" t="e">
        <f t="shared" si="37"/>
        <v>#NUM!</v>
      </c>
      <c r="J595" s="5" t="e">
        <f>IF(A595="","",MAX(0,I595-'Dados gerais'!$B$14/1000000))</f>
        <v>#NUM!</v>
      </c>
      <c r="K595" s="5" t="e">
        <f t="shared" si="39"/>
        <v>#NUM!</v>
      </c>
    </row>
    <row r="596" spans="1:11" x14ac:dyDescent="0.25">
      <c r="A596" s="2" t="e">
        <f>'Série de vazões medidas'!A598</f>
        <v>#NUM!</v>
      </c>
      <c r="B596" s="1" t="e">
        <f>IF(A596="","",'Série de vazões medidas'!C598*'Dados gerais'!$B$11/'Dados gerais'!$B$10)</f>
        <v>#NUM!</v>
      </c>
      <c r="C596" s="4" t="e">
        <f t="shared" si="38"/>
        <v>#NUM!</v>
      </c>
      <c r="D596" s="4" t="e">
        <f>IF(A596="","",B596*86400*'Série de vazões medidas'!B598/1000000)</f>
        <v>#NUM!</v>
      </c>
      <c r="E596" t="e">
        <f>IF(A596="","",VLOOKUP(C596*1000000,'Dados gerais'!$C$28:$D$2916,2))</f>
        <v>#NUM!</v>
      </c>
      <c r="F596" s="5" t="e">
        <f>IF(A596="","",VLOOKUP(MONTH($A596),'Dados gerais'!$I$5:$J$16,2))</f>
        <v>#NUM!</v>
      </c>
      <c r="G596" s="5" t="e">
        <f t="shared" si="36"/>
        <v>#NUM!</v>
      </c>
      <c r="H596" s="1" t="e">
        <f>IF(A596="","",IF(C596&lt;'Dados gerais'!$B$15/1000000,0,('Dados gerais'!$B$21+'Dados gerais'!$B$19)*86400*'Série de vazões medidas'!B598/1000000))</f>
        <v>#NUM!</v>
      </c>
      <c r="I596" s="5" t="e">
        <f t="shared" si="37"/>
        <v>#NUM!</v>
      </c>
      <c r="J596" s="5" t="e">
        <f>IF(A596="","",MAX(0,I596-'Dados gerais'!$B$14/1000000))</f>
        <v>#NUM!</v>
      </c>
      <c r="K596" s="5" t="e">
        <f t="shared" si="39"/>
        <v>#NUM!</v>
      </c>
    </row>
    <row r="597" spans="1:11" x14ac:dyDescent="0.25">
      <c r="A597" s="2" t="e">
        <f>'Série de vazões medidas'!A599</f>
        <v>#NUM!</v>
      </c>
      <c r="B597" s="1" t="e">
        <f>IF(A597="","",'Série de vazões medidas'!C599*'Dados gerais'!$B$11/'Dados gerais'!$B$10)</f>
        <v>#NUM!</v>
      </c>
      <c r="C597" s="4" t="e">
        <f t="shared" si="38"/>
        <v>#NUM!</v>
      </c>
      <c r="D597" s="4" t="e">
        <f>IF(A597="","",B597*86400*'Série de vazões medidas'!B599/1000000)</f>
        <v>#NUM!</v>
      </c>
      <c r="E597" t="e">
        <f>IF(A597="","",VLOOKUP(C597*1000000,'Dados gerais'!$C$28:$D$2916,2))</f>
        <v>#NUM!</v>
      </c>
      <c r="F597" s="5" t="e">
        <f>IF(A597="","",VLOOKUP(MONTH($A597),'Dados gerais'!$I$5:$J$16,2))</f>
        <v>#NUM!</v>
      </c>
      <c r="G597" s="5" t="e">
        <f t="shared" si="36"/>
        <v>#NUM!</v>
      </c>
      <c r="H597" s="1" t="e">
        <f>IF(A597="","",IF(C597&lt;'Dados gerais'!$B$15/1000000,0,('Dados gerais'!$B$21+'Dados gerais'!$B$19)*86400*'Série de vazões medidas'!B599/1000000))</f>
        <v>#NUM!</v>
      </c>
      <c r="I597" s="5" t="e">
        <f t="shared" si="37"/>
        <v>#NUM!</v>
      </c>
      <c r="J597" s="5" t="e">
        <f>IF(A597="","",MAX(0,I597-'Dados gerais'!$B$14/1000000))</f>
        <v>#NUM!</v>
      </c>
      <c r="K597" s="5" t="e">
        <f t="shared" si="39"/>
        <v>#NUM!</v>
      </c>
    </row>
    <row r="598" spans="1:11" x14ac:dyDescent="0.25">
      <c r="A598" s="2" t="e">
        <f>'Série de vazões medidas'!A600</f>
        <v>#NUM!</v>
      </c>
      <c r="B598" s="1" t="e">
        <f>IF(A598="","",'Série de vazões medidas'!C600*'Dados gerais'!$B$11/'Dados gerais'!$B$10)</f>
        <v>#NUM!</v>
      </c>
      <c r="C598" s="4" t="e">
        <f t="shared" si="38"/>
        <v>#NUM!</v>
      </c>
      <c r="D598" s="4" t="e">
        <f>IF(A598="","",B598*86400*'Série de vazões medidas'!B600/1000000)</f>
        <v>#NUM!</v>
      </c>
      <c r="E598" t="e">
        <f>IF(A598="","",VLOOKUP(C598*1000000,'Dados gerais'!$C$28:$D$2916,2))</f>
        <v>#NUM!</v>
      </c>
      <c r="F598" s="5" t="e">
        <f>IF(A598="","",VLOOKUP(MONTH($A598),'Dados gerais'!$I$5:$J$16,2))</f>
        <v>#NUM!</v>
      </c>
      <c r="G598" s="5" t="e">
        <f t="shared" si="36"/>
        <v>#NUM!</v>
      </c>
      <c r="H598" s="1" t="e">
        <f>IF(A598="","",IF(C598&lt;'Dados gerais'!$B$15/1000000,0,('Dados gerais'!$B$21+'Dados gerais'!$B$19)*86400*'Série de vazões medidas'!B600/1000000))</f>
        <v>#NUM!</v>
      </c>
      <c r="I598" s="5" t="e">
        <f t="shared" si="37"/>
        <v>#NUM!</v>
      </c>
      <c r="J598" s="5" t="e">
        <f>IF(A598="","",MAX(0,I598-'Dados gerais'!$B$14/1000000))</f>
        <v>#NUM!</v>
      </c>
      <c r="K598" s="5" t="e">
        <f t="shared" si="39"/>
        <v>#NUM!</v>
      </c>
    </row>
    <row r="599" spans="1:11" x14ac:dyDescent="0.25">
      <c r="A599" s="2" t="e">
        <f>'Série de vazões medidas'!A601</f>
        <v>#NUM!</v>
      </c>
      <c r="B599" s="1" t="e">
        <f>IF(A599="","",'Série de vazões medidas'!C601*'Dados gerais'!$B$11/'Dados gerais'!$B$10)</f>
        <v>#NUM!</v>
      </c>
      <c r="C599" s="4" t="e">
        <f t="shared" si="38"/>
        <v>#NUM!</v>
      </c>
      <c r="D599" s="4" t="e">
        <f>IF(A599="","",B599*86400*'Série de vazões medidas'!B601/1000000)</f>
        <v>#NUM!</v>
      </c>
      <c r="E599" t="e">
        <f>IF(A599="","",VLOOKUP(C599*1000000,'Dados gerais'!$C$28:$D$2916,2))</f>
        <v>#NUM!</v>
      </c>
      <c r="F599" s="5" t="e">
        <f>IF(A599="","",VLOOKUP(MONTH($A599),'Dados gerais'!$I$5:$J$16,2))</f>
        <v>#NUM!</v>
      </c>
      <c r="G599" s="5" t="e">
        <f t="shared" si="36"/>
        <v>#NUM!</v>
      </c>
      <c r="H599" s="1" t="e">
        <f>IF(A599="","",IF(C599&lt;'Dados gerais'!$B$15/1000000,0,('Dados gerais'!$B$21+'Dados gerais'!$B$19)*86400*'Série de vazões medidas'!B601/1000000))</f>
        <v>#NUM!</v>
      </c>
      <c r="I599" s="5" t="e">
        <f t="shared" si="37"/>
        <v>#NUM!</v>
      </c>
      <c r="J599" s="5" t="e">
        <f>IF(A599="","",MAX(0,I599-'Dados gerais'!$B$14/1000000))</f>
        <v>#NUM!</v>
      </c>
      <c r="K599" s="5" t="e">
        <f t="shared" si="39"/>
        <v>#NUM!</v>
      </c>
    </row>
    <row r="600" spans="1:11" x14ac:dyDescent="0.25">
      <c r="A600" s="2" t="e">
        <f>'Série de vazões medidas'!A602</f>
        <v>#NUM!</v>
      </c>
      <c r="B600" s="1" t="e">
        <f>IF(A600="","",'Série de vazões medidas'!C602*'Dados gerais'!$B$11/'Dados gerais'!$B$10)</f>
        <v>#NUM!</v>
      </c>
      <c r="C600" s="4" t="e">
        <f t="shared" si="38"/>
        <v>#NUM!</v>
      </c>
      <c r="D600" s="4" t="e">
        <f>IF(A600="","",B600*86400*'Série de vazões medidas'!B602/1000000)</f>
        <v>#NUM!</v>
      </c>
      <c r="E600" t="e">
        <f>IF(A600="","",VLOOKUP(C600*1000000,'Dados gerais'!$C$28:$D$2916,2))</f>
        <v>#NUM!</v>
      </c>
      <c r="F600" s="5" t="e">
        <f>IF(A600="","",VLOOKUP(MONTH($A600),'Dados gerais'!$I$5:$J$16,2))</f>
        <v>#NUM!</v>
      </c>
      <c r="G600" s="5" t="e">
        <f t="shared" si="36"/>
        <v>#NUM!</v>
      </c>
      <c r="H600" s="1" t="e">
        <f>IF(A600="","",IF(C600&lt;'Dados gerais'!$B$15/1000000,0,('Dados gerais'!$B$21+'Dados gerais'!$B$19)*86400*'Série de vazões medidas'!B602/1000000))</f>
        <v>#NUM!</v>
      </c>
      <c r="I600" s="5" t="e">
        <f t="shared" si="37"/>
        <v>#NUM!</v>
      </c>
      <c r="J600" s="5" t="e">
        <f>IF(A600="","",MAX(0,I600-'Dados gerais'!$B$14/1000000))</f>
        <v>#NUM!</v>
      </c>
      <c r="K600" s="5" t="e">
        <f t="shared" si="39"/>
        <v>#NUM!</v>
      </c>
    </row>
    <row r="601" spans="1:11" x14ac:dyDescent="0.25">
      <c r="A601" s="2" t="e">
        <f>'Série de vazões medidas'!A603</f>
        <v>#NUM!</v>
      </c>
      <c r="B601" s="1" t="e">
        <f>IF(A601="","",'Série de vazões medidas'!C603*'Dados gerais'!$B$11/'Dados gerais'!$B$10)</f>
        <v>#NUM!</v>
      </c>
      <c r="C601" s="4" t="e">
        <f t="shared" si="38"/>
        <v>#NUM!</v>
      </c>
      <c r="D601" s="4" t="e">
        <f>IF(A601="","",B601*86400*'Série de vazões medidas'!B603/1000000)</f>
        <v>#NUM!</v>
      </c>
      <c r="E601" t="e">
        <f>IF(A601="","",VLOOKUP(C601*1000000,'Dados gerais'!$C$28:$D$2916,2))</f>
        <v>#NUM!</v>
      </c>
      <c r="F601" s="5" t="e">
        <f>IF(A601="","",VLOOKUP(MONTH($A601),'Dados gerais'!$I$5:$J$16,2))</f>
        <v>#NUM!</v>
      </c>
      <c r="G601" s="5" t="e">
        <f t="shared" si="36"/>
        <v>#NUM!</v>
      </c>
      <c r="H601" s="1" t="e">
        <f>IF(A601="","",IF(C601&lt;'Dados gerais'!$B$15/1000000,0,('Dados gerais'!$B$21+'Dados gerais'!$B$19)*86400*'Série de vazões medidas'!B603/1000000))</f>
        <v>#NUM!</v>
      </c>
      <c r="I601" s="5" t="e">
        <f t="shared" si="37"/>
        <v>#NUM!</v>
      </c>
      <c r="J601" s="5" t="e">
        <f>IF(A601="","",MAX(0,I601-'Dados gerais'!$B$14/1000000))</f>
        <v>#NUM!</v>
      </c>
      <c r="K601" s="5" t="e">
        <f t="shared" si="39"/>
        <v>#NUM!</v>
      </c>
    </row>
    <row r="602" spans="1:11" x14ac:dyDescent="0.25">
      <c r="A602" s="2" t="e">
        <f>'Série de vazões medidas'!A604</f>
        <v>#NUM!</v>
      </c>
      <c r="B602" s="1" t="e">
        <f>IF(A602="","",'Série de vazões medidas'!C604*'Dados gerais'!$B$11/'Dados gerais'!$B$10)</f>
        <v>#NUM!</v>
      </c>
      <c r="C602" s="4" t="e">
        <f t="shared" si="38"/>
        <v>#NUM!</v>
      </c>
      <c r="D602" s="4" t="e">
        <f>IF(A602="","",B602*86400*'Série de vazões medidas'!B604/1000000)</f>
        <v>#NUM!</v>
      </c>
      <c r="E602" t="e">
        <f>IF(A602="","",VLOOKUP(C602*1000000,'Dados gerais'!$C$28:$D$2916,2))</f>
        <v>#NUM!</v>
      </c>
      <c r="F602" s="5" t="e">
        <f>IF(A602="","",VLOOKUP(MONTH($A602),'Dados gerais'!$I$5:$J$16,2))</f>
        <v>#NUM!</v>
      </c>
      <c r="G602" s="5" t="e">
        <f t="shared" si="36"/>
        <v>#NUM!</v>
      </c>
      <c r="H602" s="1" t="e">
        <f>IF(A602="","",IF(C602&lt;'Dados gerais'!$B$15/1000000,0,('Dados gerais'!$B$21+'Dados gerais'!$B$19)*86400*'Série de vazões medidas'!B604/1000000))</f>
        <v>#NUM!</v>
      </c>
      <c r="I602" s="5" t="e">
        <f t="shared" si="37"/>
        <v>#NUM!</v>
      </c>
      <c r="J602" s="5" t="e">
        <f>IF(A602="","",MAX(0,I602-'Dados gerais'!$B$14/1000000))</f>
        <v>#NUM!</v>
      </c>
      <c r="K602" s="5" t="e">
        <f t="shared" si="39"/>
        <v>#NUM!</v>
      </c>
    </row>
    <row r="603" spans="1:11" x14ac:dyDescent="0.25">
      <c r="A603" s="2" t="e">
        <f>'Série de vazões medidas'!A605</f>
        <v>#NUM!</v>
      </c>
      <c r="B603" s="1" t="e">
        <f>IF(A603="","",'Série de vazões medidas'!C605*'Dados gerais'!$B$11/'Dados gerais'!$B$10)</f>
        <v>#NUM!</v>
      </c>
      <c r="C603" s="4" t="e">
        <f t="shared" si="38"/>
        <v>#NUM!</v>
      </c>
      <c r="D603" s="4" t="e">
        <f>IF(A603="","",B603*86400*'Série de vazões medidas'!B605/1000000)</f>
        <v>#NUM!</v>
      </c>
      <c r="E603" t="e">
        <f>IF(A603="","",VLOOKUP(C603*1000000,'Dados gerais'!$C$28:$D$2916,2))</f>
        <v>#NUM!</v>
      </c>
      <c r="F603" s="5" t="e">
        <f>IF(A603="","",VLOOKUP(MONTH($A603),'Dados gerais'!$I$5:$J$16,2))</f>
        <v>#NUM!</v>
      </c>
      <c r="G603" s="5" t="e">
        <f t="shared" si="36"/>
        <v>#NUM!</v>
      </c>
      <c r="H603" s="1" t="e">
        <f>IF(A603="","",IF(C603&lt;'Dados gerais'!$B$15/1000000,0,('Dados gerais'!$B$21+'Dados gerais'!$B$19)*86400*'Série de vazões medidas'!B605/1000000))</f>
        <v>#NUM!</v>
      </c>
      <c r="I603" s="5" t="e">
        <f t="shared" si="37"/>
        <v>#NUM!</v>
      </c>
      <c r="J603" s="5" t="e">
        <f>IF(A603="","",MAX(0,I603-'Dados gerais'!$B$14/1000000))</f>
        <v>#NUM!</v>
      </c>
      <c r="K603" s="5" t="e">
        <f t="shared" si="39"/>
        <v>#NUM!</v>
      </c>
    </row>
    <row r="604" spans="1:11" x14ac:dyDescent="0.25">
      <c r="A604" s="2" t="e">
        <f>'Série de vazões medidas'!A606</f>
        <v>#NUM!</v>
      </c>
      <c r="B604" s="1" t="e">
        <f>IF(A604="","",'Série de vazões medidas'!C606*'Dados gerais'!$B$11/'Dados gerais'!$B$10)</f>
        <v>#NUM!</v>
      </c>
      <c r="C604" s="4" t="e">
        <f t="shared" si="38"/>
        <v>#NUM!</v>
      </c>
      <c r="D604" s="4" t="e">
        <f>IF(A604="","",B604*86400*'Série de vazões medidas'!B606/1000000)</f>
        <v>#NUM!</v>
      </c>
      <c r="E604" t="e">
        <f>IF(A604="","",VLOOKUP(C604*1000000,'Dados gerais'!$C$28:$D$2916,2))</f>
        <v>#NUM!</v>
      </c>
      <c r="F604" s="5" t="e">
        <f>IF(A604="","",VLOOKUP(MONTH($A604),'Dados gerais'!$I$5:$J$16,2))</f>
        <v>#NUM!</v>
      </c>
      <c r="G604" s="5" t="e">
        <f t="shared" si="36"/>
        <v>#NUM!</v>
      </c>
      <c r="H604" s="1" t="e">
        <f>IF(A604="","",IF(C604&lt;'Dados gerais'!$B$15/1000000,0,('Dados gerais'!$B$21+'Dados gerais'!$B$19)*86400*'Série de vazões medidas'!B606/1000000))</f>
        <v>#NUM!</v>
      </c>
      <c r="I604" s="5" t="e">
        <f t="shared" si="37"/>
        <v>#NUM!</v>
      </c>
      <c r="J604" s="5" t="e">
        <f>IF(A604="","",MAX(0,I604-'Dados gerais'!$B$14/1000000))</f>
        <v>#NUM!</v>
      </c>
      <c r="K604" s="5" t="e">
        <f t="shared" si="39"/>
        <v>#NUM!</v>
      </c>
    </row>
    <row r="605" spans="1:11" x14ac:dyDescent="0.25">
      <c r="A605" s="2" t="e">
        <f>'Série de vazões medidas'!A607</f>
        <v>#NUM!</v>
      </c>
      <c r="B605" s="1" t="e">
        <f>IF(A605="","",'Série de vazões medidas'!C607*'Dados gerais'!$B$11/'Dados gerais'!$B$10)</f>
        <v>#NUM!</v>
      </c>
      <c r="C605" s="4" t="e">
        <f t="shared" si="38"/>
        <v>#NUM!</v>
      </c>
      <c r="D605" s="4" t="e">
        <f>IF(A605="","",B605*86400*'Série de vazões medidas'!B607/1000000)</f>
        <v>#NUM!</v>
      </c>
      <c r="E605" t="e">
        <f>IF(A605="","",VLOOKUP(C605*1000000,'Dados gerais'!$C$28:$D$2916,2))</f>
        <v>#NUM!</v>
      </c>
      <c r="F605" s="5" t="e">
        <f>IF(A605="","",VLOOKUP(MONTH($A605),'Dados gerais'!$I$5:$J$16,2))</f>
        <v>#NUM!</v>
      </c>
      <c r="G605" s="5" t="e">
        <f t="shared" si="36"/>
        <v>#NUM!</v>
      </c>
      <c r="H605" s="1" t="e">
        <f>IF(A605="","",IF(C605&lt;'Dados gerais'!$B$15/1000000,0,('Dados gerais'!$B$21+'Dados gerais'!$B$19)*86400*'Série de vazões medidas'!B607/1000000))</f>
        <v>#NUM!</v>
      </c>
      <c r="I605" s="5" t="e">
        <f t="shared" si="37"/>
        <v>#NUM!</v>
      </c>
      <c r="J605" s="5" t="e">
        <f>IF(A605="","",MAX(0,I605-'Dados gerais'!$B$14/1000000))</f>
        <v>#NUM!</v>
      </c>
      <c r="K605" s="5" t="e">
        <f t="shared" si="39"/>
        <v>#NUM!</v>
      </c>
    </row>
    <row r="606" spans="1:11" x14ac:dyDescent="0.25">
      <c r="A606" s="2" t="e">
        <f>'Série de vazões medidas'!A608</f>
        <v>#NUM!</v>
      </c>
      <c r="B606" s="1" t="e">
        <f>IF(A606="","",'Série de vazões medidas'!C608*'Dados gerais'!$B$11/'Dados gerais'!$B$10)</f>
        <v>#NUM!</v>
      </c>
      <c r="C606" s="4" t="e">
        <f t="shared" si="38"/>
        <v>#NUM!</v>
      </c>
      <c r="D606" s="4" t="e">
        <f>IF(A606="","",B606*86400*'Série de vazões medidas'!B608/1000000)</f>
        <v>#NUM!</v>
      </c>
      <c r="E606" t="e">
        <f>IF(A606="","",VLOOKUP(C606*1000000,'Dados gerais'!$C$28:$D$2916,2))</f>
        <v>#NUM!</v>
      </c>
      <c r="F606" s="5" t="e">
        <f>IF(A606="","",VLOOKUP(MONTH($A606),'Dados gerais'!$I$5:$J$16,2))</f>
        <v>#NUM!</v>
      </c>
      <c r="G606" s="5" t="e">
        <f t="shared" si="36"/>
        <v>#NUM!</v>
      </c>
      <c r="H606" s="1" t="e">
        <f>IF(A606="","",IF(C606&lt;'Dados gerais'!$B$15/1000000,0,('Dados gerais'!$B$21+'Dados gerais'!$B$19)*86400*'Série de vazões medidas'!B608/1000000))</f>
        <v>#NUM!</v>
      </c>
      <c r="I606" s="5" t="e">
        <f t="shared" si="37"/>
        <v>#NUM!</v>
      </c>
      <c r="J606" s="5" t="e">
        <f>IF(A606="","",MAX(0,I606-'Dados gerais'!$B$14/1000000))</f>
        <v>#NUM!</v>
      </c>
      <c r="K606" s="5" t="e">
        <f t="shared" si="39"/>
        <v>#NUM!</v>
      </c>
    </row>
    <row r="607" spans="1:11" x14ac:dyDescent="0.25">
      <c r="A607" s="2" t="e">
        <f>'Série de vazões medidas'!A609</f>
        <v>#NUM!</v>
      </c>
      <c r="B607" s="1" t="e">
        <f>IF(A607="","",'Série de vazões medidas'!C609*'Dados gerais'!$B$11/'Dados gerais'!$B$10)</f>
        <v>#NUM!</v>
      </c>
      <c r="C607" s="4" t="e">
        <f t="shared" si="38"/>
        <v>#NUM!</v>
      </c>
      <c r="D607" s="4" t="e">
        <f>IF(A607="","",B607*86400*'Série de vazões medidas'!B609/1000000)</f>
        <v>#NUM!</v>
      </c>
      <c r="E607" t="e">
        <f>IF(A607="","",VLOOKUP(C607*1000000,'Dados gerais'!$C$28:$D$2916,2))</f>
        <v>#NUM!</v>
      </c>
      <c r="F607" s="5" t="e">
        <f>IF(A607="","",VLOOKUP(MONTH($A607),'Dados gerais'!$I$5:$J$16,2))</f>
        <v>#NUM!</v>
      </c>
      <c r="G607" s="5" t="e">
        <f t="shared" si="36"/>
        <v>#NUM!</v>
      </c>
      <c r="H607" s="1" t="e">
        <f>IF(A607="","",IF(C607&lt;'Dados gerais'!$B$15/1000000,0,('Dados gerais'!$B$21+'Dados gerais'!$B$19)*86400*'Série de vazões medidas'!B609/1000000))</f>
        <v>#NUM!</v>
      </c>
      <c r="I607" s="5" t="e">
        <f t="shared" si="37"/>
        <v>#NUM!</v>
      </c>
      <c r="J607" s="5" t="e">
        <f>IF(A607="","",MAX(0,I607-'Dados gerais'!$B$14/1000000))</f>
        <v>#NUM!</v>
      </c>
      <c r="K607" s="5" t="e">
        <f t="shared" si="39"/>
        <v>#NUM!</v>
      </c>
    </row>
    <row r="608" spans="1:11" x14ac:dyDescent="0.25">
      <c r="A608" s="2" t="e">
        <f>'Série de vazões medidas'!A610</f>
        <v>#NUM!</v>
      </c>
      <c r="B608" s="1" t="e">
        <f>IF(A608="","",'Série de vazões medidas'!C610*'Dados gerais'!$B$11/'Dados gerais'!$B$10)</f>
        <v>#NUM!</v>
      </c>
      <c r="C608" s="4" t="e">
        <f t="shared" si="38"/>
        <v>#NUM!</v>
      </c>
      <c r="D608" s="4" t="e">
        <f>IF(A608="","",B608*86400*'Série de vazões medidas'!B610/1000000)</f>
        <v>#NUM!</v>
      </c>
      <c r="E608" t="e">
        <f>IF(A608="","",VLOOKUP(C608*1000000,'Dados gerais'!$C$28:$D$2916,2))</f>
        <v>#NUM!</v>
      </c>
      <c r="F608" s="5" t="e">
        <f>IF(A608="","",VLOOKUP(MONTH($A608),'Dados gerais'!$I$5:$J$16,2))</f>
        <v>#NUM!</v>
      </c>
      <c r="G608" s="5" t="e">
        <f t="shared" si="36"/>
        <v>#NUM!</v>
      </c>
      <c r="H608" s="1" t="e">
        <f>IF(A608="","",IF(C608&lt;'Dados gerais'!$B$15/1000000,0,('Dados gerais'!$B$21+'Dados gerais'!$B$19)*86400*'Série de vazões medidas'!B610/1000000))</f>
        <v>#NUM!</v>
      </c>
      <c r="I608" s="5" t="e">
        <f t="shared" si="37"/>
        <v>#NUM!</v>
      </c>
      <c r="J608" s="5" t="e">
        <f>IF(A608="","",MAX(0,I608-'Dados gerais'!$B$14/1000000))</f>
        <v>#NUM!</v>
      </c>
      <c r="K608" s="5" t="e">
        <f t="shared" si="39"/>
        <v>#NUM!</v>
      </c>
    </row>
    <row r="609" spans="1:11" x14ac:dyDescent="0.25">
      <c r="A609" s="2" t="e">
        <f>'Série de vazões medidas'!A611</f>
        <v>#NUM!</v>
      </c>
      <c r="B609" s="1" t="e">
        <f>IF(A609="","",'Série de vazões medidas'!C611*'Dados gerais'!$B$11/'Dados gerais'!$B$10)</f>
        <v>#NUM!</v>
      </c>
      <c r="C609" s="4" t="e">
        <f t="shared" si="38"/>
        <v>#NUM!</v>
      </c>
      <c r="D609" s="4" t="e">
        <f>IF(A609="","",B609*86400*'Série de vazões medidas'!B611/1000000)</f>
        <v>#NUM!</v>
      </c>
      <c r="E609" t="e">
        <f>IF(A609="","",VLOOKUP(C609*1000000,'Dados gerais'!$C$28:$D$2916,2))</f>
        <v>#NUM!</v>
      </c>
      <c r="F609" s="5" t="e">
        <f>IF(A609="","",VLOOKUP(MONTH($A609),'Dados gerais'!$I$5:$J$16,2))</f>
        <v>#NUM!</v>
      </c>
      <c r="G609" s="5" t="e">
        <f t="shared" si="36"/>
        <v>#NUM!</v>
      </c>
      <c r="H609" s="1" t="e">
        <f>IF(A609="","",IF(C609&lt;'Dados gerais'!$B$15/1000000,0,('Dados gerais'!$B$21+'Dados gerais'!$B$19)*86400*'Série de vazões medidas'!B611/1000000))</f>
        <v>#NUM!</v>
      </c>
      <c r="I609" s="5" t="e">
        <f t="shared" si="37"/>
        <v>#NUM!</v>
      </c>
      <c r="J609" s="5" t="e">
        <f>IF(A609="","",MAX(0,I609-'Dados gerais'!$B$14/1000000))</f>
        <v>#NUM!</v>
      </c>
      <c r="K609" s="5" t="e">
        <f t="shared" si="39"/>
        <v>#NUM!</v>
      </c>
    </row>
    <row r="610" spans="1:11" x14ac:dyDescent="0.25">
      <c r="A610" s="2" t="e">
        <f>'Série de vazões medidas'!A612</f>
        <v>#NUM!</v>
      </c>
      <c r="B610" s="1" t="e">
        <f>IF(A610="","",'Série de vazões medidas'!C612*'Dados gerais'!$B$11/'Dados gerais'!$B$10)</f>
        <v>#NUM!</v>
      </c>
      <c r="C610" s="4" t="e">
        <f t="shared" si="38"/>
        <v>#NUM!</v>
      </c>
      <c r="D610" s="4" t="e">
        <f>IF(A610="","",B610*86400*'Série de vazões medidas'!B612/1000000)</f>
        <v>#NUM!</v>
      </c>
      <c r="E610" t="e">
        <f>IF(A610="","",VLOOKUP(C610*1000000,'Dados gerais'!$C$28:$D$2916,2))</f>
        <v>#NUM!</v>
      </c>
      <c r="F610" s="5" t="e">
        <f>IF(A610="","",VLOOKUP(MONTH($A610),'Dados gerais'!$I$5:$J$16,2))</f>
        <v>#NUM!</v>
      </c>
      <c r="G610" s="5" t="e">
        <f t="shared" si="36"/>
        <v>#NUM!</v>
      </c>
      <c r="H610" s="1" t="e">
        <f>IF(A610="","",IF(C610&lt;'Dados gerais'!$B$15/1000000,0,('Dados gerais'!$B$21+'Dados gerais'!$B$19)*86400*'Série de vazões medidas'!B612/1000000))</f>
        <v>#NUM!</v>
      </c>
      <c r="I610" s="5" t="e">
        <f t="shared" si="37"/>
        <v>#NUM!</v>
      </c>
      <c r="J610" s="5" t="e">
        <f>IF(A610="","",MAX(0,I610-'Dados gerais'!$B$14/1000000))</f>
        <v>#NUM!</v>
      </c>
      <c r="K610" s="5" t="e">
        <f t="shared" si="39"/>
        <v>#NUM!</v>
      </c>
    </row>
    <row r="611" spans="1:11" x14ac:dyDescent="0.25">
      <c r="A611" s="2" t="e">
        <f>'Série de vazões medidas'!A613</f>
        <v>#NUM!</v>
      </c>
      <c r="B611" s="1" t="e">
        <f>IF(A611="","",'Série de vazões medidas'!C613*'Dados gerais'!$B$11/'Dados gerais'!$B$10)</f>
        <v>#NUM!</v>
      </c>
      <c r="C611" s="4" t="e">
        <f t="shared" si="38"/>
        <v>#NUM!</v>
      </c>
      <c r="D611" s="4" t="e">
        <f>IF(A611="","",B611*86400*'Série de vazões medidas'!B613/1000000)</f>
        <v>#NUM!</v>
      </c>
      <c r="E611" t="e">
        <f>IF(A611="","",VLOOKUP(C611*1000000,'Dados gerais'!$C$28:$D$2916,2))</f>
        <v>#NUM!</v>
      </c>
      <c r="F611" s="5" t="e">
        <f>IF(A611="","",VLOOKUP(MONTH($A611),'Dados gerais'!$I$5:$J$16,2))</f>
        <v>#NUM!</v>
      </c>
      <c r="G611" s="5" t="e">
        <f t="shared" si="36"/>
        <v>#NUM!</v>
      </c>
      <c r="H611" s="1" t="e">
        <f>IF(A611="","",IF(C611&lt;'Dados gerais'!$B$15/1000000,0,('Dados gerais'!$B$21+'Dados gerais'!$B$19)*86400*'Série de vazões medidas'!B613/1000000))</f>
        <v>#NUM!</v>
      </c>
      <c r="I611" s="5" t="e">
        <f t="shared" si="37"/>
        <v>#NUM!</v>
      </c>
      <c r="J611" s="5" t="e">
        <f>IF(A611="","",MAX(0,I611-'Dados gerais'!$B$14/1000000))</f>
        <v>#NUM!</v>
      </c>
      <c r="K611" s="5" t="e">
        <f t="shared" si="39"/>
        <v>#NUM!</v>
      </c>
    </row>
    <row r="612" spans="1:11" x14ac:dyDescent="0.25">
      <c r="A612" s="2" t="e">
        <f>'Série de vazões medidas'!A614</f>
        <v>#NUM!</v>
      </c>
      <c r="B612" s="1" t="e">
        <f>IF(A612="","",'Série de vazões medidas'!C614*'Dados gerais'!$B$11/'Dados gerais'!$B$10)</f>
        <v>#NUM!</v>
      </c>
      <c r="C612" s="4" t="e">
        <f t="shared" si="38"/>
        <v>#NUM!</v>
      </c>
      <c r="D612" s="4" t="e">
        <f>IF(A612="","",B612*86400*'Série de vazões medidas'!B614/1000000)</f>
        <v>#NUM!</v>
      </c>
      <c r="E612" t="e">
        <f>IF(A612="","",VLOOKUP(C612*1000000,'Dados gerais'!$C$28:$D$2916,2))</f>
        <v>#NUM!</v>
      </c>
      <c r="F612" s="5" t="e">
        <f>IF(A612="","",VLOOKUP(MONTH($A612),'Dados gerais'!$I$5:$J$16,2))</f>
        <v>#NUM!</v>
      </c>
      <c r="G612" s="5" t="e">
        <f t="shared" si="36"/>
        <v>#NUM!</v>
      </c>
      <c r="H612" s="1" t="e">
        <f>IF(A612="","",IF(C612&lt;'Dados gerais'!$B$15/1000000,0,('Dados gerais'!$B$21+'Dados gerais'!$B$19)*86400*'Série de vazões medidas'!B614/1000000))</f>
        <v>#NUM!</v>
      </c>
      <c r="I612" s="5" t="e">
        <f t="shared" si="37"/>
        <v>#NUM!</v>
      </c>
      <c r="J612" s="5" t="e">
        <f>IF(A612="","",MAX(0,I612-'Dados gerais'!$B$14/1000000))</f>
        <v>#NUM!</v>
      </c>
      <c r="K612" s="5" t="e">
        <f t="shared" si="39"/>
        <v>#NUM!</v>
      </c>
    </row>
    <row r="613" spans="1:11" x14ac:dyDescent="0.25">
      <c r="A613" s="2" t="e">
        <f>'Série de vazões medidas'!A615</f>
        <v>#NUM!</v>
      </c>
      <c r="B613" s="1" t="e">
        <f>IF(A613="","",'Série de vazões medidas'!C615*'Dados gerais'!$B$11/'Dados gerais'!$B$10)</f>
        <v>#NUM!</v>
      </c>
      <c r="C613" s="4" t="e">
        <f t="shared" si="38"/>
        <v>#NUM!</v>
      </c>
      <c r="D613" s="4" t="e">
        <f>IF(A613="","",B613*86400*'Série de vazões medidas'!B615/1000000)</f>
        <v>#NUM!</v>
      </c>
      <c r="E613" t="e">
        <f>IF(A613="","",VLOOKUP(C613*1000000,'Dados gerais'!$C$28:$D$2916,2))</f>
        <v>#NUM!</v>
      </c>
      <c r="F613" s="5" t="e">
        <f>IF(A613="","",VLOOKUP(MONTH($A613),'Dados gerais'!$I$5:$J$16,2))</f>
        <v>#NUM!</v>
      </c>
      <c r="G613" s="5" t="e">
        <f t="shared" si="36"/>
        <v>#NUM!</v>
      </c>
      <c r="H613" s="1" t="e">
        <f>IF(A613="","",IF(C613&lt;'Dados gerais'!$B$15/1000000,0,('Dados gerais'!$B$21+'Dados gerais'!$B$19)*86400*'Série de vazões medidas'!B615/1000000))</f>
        <v>#NUM!</v>
      </c>
      <c r="I613" s="5" t="e">
        <f t="shared" si="37"/>
        <v>#NUM!</v>
      </c>
      <c r="J613" s="5" t="e">
        <f>IF(A613="","",MAX(0,I613-'Dados gerais'!$B$14/1000000))</f>
        <v>#NUM!</v>
      </c>
      <c r="K613" s="5" t="e">
        <f t="shared" si="39"/>
        <v>#NUM!</v>
      </c>
    </row>
    <row r="614" spans="1:11" x14ac:dyDescent="0.25">
      <c r="A614" s="2" t="e">
        <f>'Série de vazões medidas'!A616</f>
        <v>#NUM!</v>
      </c>
      <c r="B614" s="1" t="e">
        <f>IF(A614="","",'Série de vazões medidas'!C616*'Dados gerais'!$B$11/'Dados gerais'!$B$10)</f>
        <v>#NUM!</v>
      </c>
      <c r="C614" s="4" t="e">
        <f t="shared" si="38"/>
        <v>#NUM!</v>
      </c>
      <c r="D614" s="4" t="e">
        <f>IF(A614="","",B614*86400*'Série de vazões medidas'!B616/1000000)</f>
        <v>#NUM!</v>
      </c>
      <c r="E614" t="e">
        <f>IF(A614="","",VLOOKUP(C614*1000000,'Dados gerais'!$C$28:$D$2916,2))</f>
        <v>#NUM!</v>
      </c>
      <c r="F614" s="5" t="e">
        <f>IF(A614="","",VLOOKUP(MONTH($A614),'Dados gerais'!$I$5:$J$16,2))</f>
        <v>#NUM!</v>
      </c>
      <c r="G614" s="5" t="e">
        <f t="shared" si="36"/>
        <v>#NUM!</v>
      </c>
      <c r="H614" s="1" t="e">
        <f>IF(A614="","",IF(C614&lt;'Dados gerais'!$B$15/1000000,0,('Dados gerais'!$B$21+'Dados gerais'!$B$19)*86400*'Série de vazões medidas'!B616/1000000))</f>
        <v>#NUM!</v>
      </c>
      <c r="I614" s="5" t="e">
        <f t="shared" si="37"/>
        <v>#NUM!</v>
      </c>
      <c r="J614" s="5" t="e">
        <f>IF(A614="","",MAX(0,I614-'Dados gerais'!$B$14/1000000))</f>
        <v>#NUM!</v>
      </c>
      <c r="K614" s="5" t="e">
        <f t="shared" si="39"/>
        <v>#NUM!</v>
      </c>
    </row>
    <row r="615" spans="1:11" x14ac:dyDescent="0.25">
      <c r="A615" s="2" t="e">
        <f>'Série de vazões medidas'!A617</f>
        <v>#NUM!</v>
      </c>
      <c r="B615" s="1" t="e">
        <f>IF(A615="","",'Série de vazões medidas'!C617*'Dados gerais'!$B$11/'Dados gerais'!$B$10)</f>
        <v>#NUM!</v>
      </c>
      <c r="C615" s="4" t="e">
        <f t="shared" si="38"/>
        <v>#NUM!</v>
      </c>
      <c r="D615" s="4" t="e">
        <f>IF(A615="","",B615*86400*'Série de vazões medidas'!B617/1000000)</f>
        <v>#NUM!</v>
      </c>
      <c r="E615" t="e">
        <f>IF(A615="","",VLOOKUP(C615*1000000,'Dados gerais'!$C$28:$D$2916,2))</f>
        <v>#NUM!</v>
      </c>
      <c r="F615" s="5" t="e">
        <f>IF(A615="","",VLOOKUP(MONTH($A615),'Dados gerais'!$I$5:$J$16,2))</f>
        <v>#NUM!</v>
      </c>
      <c r="G615" s="5" t="e">
        <f t="shared" si="36"/>
        <v>#NUM!</v>
      </c>
      <c r="H615" s="1" t="e">
        <f>IF(A615="","",IF(C615&lt;'Dados gerais'!$B$15/1000000,0,('Dados gerais'!$B$21+'Dados gerais'!$B$19)*86400*'Série de vazões medidas'!B617/1000000))</f>
        <v>#NUM!</v>
      </c>
      <c r="I615" s="5" t="e">
        <f t="shared" si="37"/>
        <v>#NUM!</v>
      </c>
      <c r="J615" s="5" t="e">
        <f>IF(A615="","",MAX(0,I615-'Dados gerais'!$B$14/1000000))</f>
        <v>#NUM!</v>
      </c>
      <c r="K615" s="5" t="e">
        <f t="shared" si="39"/>
        <v>#NUM!</v>
      </c>
    </row>
    <row r="616" spans="1:11" x14ac:dyDescent="0.25">
      <c r="A616" s="2" t="e">
        <f>'Série de vazões medidas'!A618</f>
        <v>#NUM!</v>
      </c>
      <c r="B616" s="1" t="e">
        <f>IF(A616="","",'Série de vazões medidas'!C618*'Dados gerais'!$B$11/'Dados gerais'!$B$10)</f>
        <v>#NUM!</v>
      </c>
      <c r="C616" s="4" t="e">
        <f t="shared" si="38"/>
        <v>#NUM!</v>
      </c>
      <c r="D616" s="4" t="e">
        <f>IF(A616="","",B616*86400*'Série de vazões medidas'!B618/1000000)</f>
        <v>#NUM!</v>
      </c>
      <c r="E616" t="e">
        <f>IF(A616="","",VLOOKUP(C616*1000000,'Dados gerais'!$C$28:$D$2916,2))</f>
        <v>#NUM!</v>
      </c>
      <c r="F616" s="5" t="e">
        <f>IF(A616="","",VLOOKUP(MONTH($A616),'Dados gerais'!$I$5:$J$16,2))</f>
        <v>#NUM!</v>
      </c>
      <c r="G616" s="5" t="e">
        <f t="shared" si="36"/>
        <v>#NUM!</v>
      </c>
      <c r="H616" s="1" t="e">
        <f>IF(A616="","",IF(C616&lt;'Dados gerais'!$B$15/1000000,0,('Dados gerais'!$B$21+'Dados gerais'!$B$19)*86400*'Série de vazões medidas'!B618/1000000))</f>
        <v>#NUM!</v>
      </c>
      <c r="I616" s="5" t="e">
        <f t="shared" si="37"/>
        <v>#NUM!</v>
      </c>
      <c r="J616" s="5" t="e">
        <f>IF(A616="","",MAX(0,I616-'Dados gerais'!$B$14/1000000))</f>
        <v>#NUM!</v>
      </c>
      <c r="K616" s="5" t="e">
        <f t="shared" si="39"/>
        <v>#NUM!</v>
      </c>
    </row>
    <row r="617" spans="1:11" x14ac:dyDescent="0.25">
      <c r="A617" s="2" t="e">
        <f>'Série de vazões medidas'!A619</f>
        <v>#NUM!</v>
      </c>
      <c r="B617" s="1" t="e">
        <f>IF(A617="","",'Série de vazões medidas'!C619*'Dados gerais'!$B$11/'Dados gerais'!$B$10)</f>
        <v>#NUM!</v>
      </c>
      <c r="C617" s="4" t="e">
        <f t="shared" si="38"/>
        <v>#NUM!</v>
      </c>
      <c r="D617" s="4" t="e">
        <f>IF(A617="","",B617*86400*'Série de vazões medidas'!B619/1000000)</f>
        <v>#NUM!</v>
      </c>
      <c r="E617" t="e">
        <f>IF(A617="","",VLOOKUP(C617*1000000,'Dados gerais'!$C$28:$D$2916,2))</f>
        <v>#NUM!</v>
      </c>
      <c r="F617" s="5" t="e">
        <f>IF(A617="","",VLOOKUP(MONTH($A617),'Dados gerais'!$I$5:$J$16,2))</f>
        <v>#NUM!</v>
      </c>
      <c r="G617" s="5" t="e">
        <f t="shared" si="36"/>
        <v>#NUM!</v>
      </c>
      <c r="H617" s="1" t="e">
        <f>IF(A617="","",IF(C617&lt;'Dados gerais'!$B$15/1000000,0,('Dados gerais'!$B$21+'Dados gerais'!$B$19)*86400*'Série de vazões medidas'!B619/1000000))</f>
        <v>#NUM!</v>
      </c>
      <c r="I617" s="5" t="e">
        <f t="shared" si="37"/>
        <v>#NUM!</v>
      </c>
      <c r="J617" s="5" t="e">
        <f>IF(A617="","",MAX(0,I617-'Dados gerais'!$B$14/1000000))</f>
        <v>#NUM!</v>
      </c>
      <c r="K617" s="5" t="e">
        <f t="shared" si="39"/>
        <v>#NUM!</v>
      </c>
    </row>
    <row r="618" spans="1:11" x14ac:dyDescent="0.25">
      <c r="A618" s="2" t="e">
        <f>'Série de vazões medidas'!A620</f>
        <v>#NUM!</v>
      </c>
      <c r="B618" s="1" t="e">
        <f>IF(A618="","",'Série de vazões medidas'!C620*'Dados gerais'!$B$11/'Dados gerais'!$B$10)</f>
        <v>#NUM!</v>
      </c>
      <c r="C618" s="4" t="e">
        <f t="shared" si="38"/>
        <v>#NUM!</v>
      </c>
      <c r="D618" s="4" t="e">
        <f>IF(A618="","",B618*86400*'Série de vazões medidas'!B620/1000000)</f>
        <v>#NUM!</v>
      </c>
      <c r="E618" t="e">
        <f>IF(A618="","",VLOOKUP(C618*1000000,'Dados gerais'!$C$28:$D$2916,2))</f>
        <v>#NUM!</v>
      </c>
      <c r="F618" s="5" t="e">
        <f>IF(A618="","",VLOOKUP(MONTH($A618),'Dados gerais'!$I$5:$J$16,2))</f>
        <v>#NUM!</v>
      </c>
      <c r="G618" s="5" t="e">
        <f t="shared" si="36"/>
        <v>#NUM!</v>
      </c>
      <c r="H618" s="1" t="e">
        <f>IF(A618="","",IF(C618&lt;'Dados gerais'!$B$15/1000000,0,('Dados gerais'!$B$21+'Dados gerais'!$B$19)*86400*'Série de vazões medidas'!B620/1000000))</f>
        <v>#NUM!</v>
      </c>
      <c r="I618" s="5" t="e">
        <f t="shared" si="37"/>
        <v>#NUM!</v>
      </c>
      <c r="J618" s="5" t="e">
        <f>IF(A618="","",MAX(0,I618-'Dados gerais'!$B$14/1000000))</f>
        <v>#NUM!</v>
      </c>
      <c r="K618" s="5" t="e">
        <f t="shared" si="39"/>
        <v>#NUM!</v>
      </c>
    </row>
    <row r="619" spans="1:11" x14ac:dyDescent="0.25">
      <c r="A619" s="2" t="e">
        <f>'Série de vazões medidas'!A621</f>
        <v>#NUM!</v>
      </c>
      <c r="B619" s="1" t="e">
        <f>IF(A619="","",'Série de vazões medidas'!C621*'Dados gerais'!$B$11/'Dados gerais'!$B$10)</f>
        <v>#NUM!</v>
      </c>
      <c r="C619" s="4" t="e">
        <f t="shared" si="38"/>
        <v>#NUM!</v>
      </c>
      <c r="D619" s="4" t="e">
        <f>IF(A619="","",B619*86400*'Série de vazões medidas'!B621/1000000)</f>
        <v>#NUM!</v>
      </c>
      <c r="E619" t="e">
        <f>IF(A619="","",VLOOKUP(C619*1000000,'Dados gerais'!$C$28:$D$2916,2))</f>
        <v>#NUM!</v>
      </c>
      <c r="F619" s="5" t="e">
        <f>IF(A619="","",VLOOKUP(MONTH($A619),'Dados gerais'!$I$5:$J$16,2))</f>
        <v>#NUM!</v>
      </c>
      <c r="G619" s="5" t="e">
        <f t="shared" si="36"/>
        <v>#NUM!</v>
      </c>
      <c r="H619" s="1" t="e">
        <f>IF(A619="","",IF(C619&lt;'Dados gerais'!$B$15/1000000,0,('Dados gerais'!$B$21+'Dados gerais'!$B$19)*86400*'Série de vazões medidas'!B621/1000000))</f>
        <v>#NUM!</v>
      </c>
      <c r="I619" s="5" t="e">
        <f t="shared" si="37"/>
        <v>#NUM!</v>
      </c>
      <c r="J619" s="5" t="e">
        <f>IF(A619="","",MAX(0,I619-'Dados gerais'!$B$14/1000000))</f>
        <v>#NUM!</v>
      </c>
      <c r="K619" s="5" t="e">
        <f t="shared" si="39"/>
        <v>#NUM!</v>
      </c>
    </row>
    <row r="620" spans="1:11" x14ac:dyDescent="0.25">
      <c r="A620" s="2" t="e">
        <f>'Série de vazões medidas'!A622</f>
        <v>#NUM!</v>
      </c>
      <c r="B620" s="1" t="e">
        <f>IF(A620="","",'Série de vazões medidas'!C622*'Dados gerais'!$B$11/'Dados gerais'!$B$10)</f>
        <v>#NUM!</v>
      </c>
      <c r="C620" s="4" t="e">
        <f t="shared" si="38"/>
        <v>#NUM!</v>
      </c>
      <c r="D620" s="4" t="e">
        <f>IF(A620="","",B620*86400*'Série de vazões medidas'!B622/1000000)</f>
        <v>#NUM!</v>
      </c>
      <c r="E620" t="e">
        <f>IF(A620="","",VLOOKUP(C620*1000000,'Dados gerais'!$C$28:$D$2916,2))</f>
        <v>#NUM!</v>
      </c>
      <c r="F620" s="5" t="e">
        <f>IF(A620="","",VLOOKUP(MONTH($A620),'Dados gerais'!$I$5:$J$16,2))</f>
        <v>#NUM!</v>
      </c>
      <c r="G620" s="5" t="e">
        <f t="shared" si="36"/>
        <v>#NUM!</v>
      </c>
      <c r="H620" s="1" t="e">
        <f>IF(A620="","",IF(C620&lt;'Dados gerais'!$B$15/1000000,0,('Dados gerais'!$B$21+'Dados gerais'!$B$19)*86400*'Série de vazões medidas'!B622/1000000))</f>
        <v>#NUM!</v>
      </c>
      <c r="I620" s="5" t="e">
        <f t="shared" si="37"/>
        <v>#NUM!</v>
      </c>
      <c r="J620" s="5" t="e">
        <f>IF(A620="","",MAX(0,I620-'Dados gerais'!$B$14/1000000))</f>
        <v>#NUM!</v>
      </c>
      <c r="K620" s="5" t="e">
        <f t="shared" si="39"/>
        <v>#NUM!</v>
      </c>
    </row>
    <row r="621" spans="1:11" x14ac:dyDescent="0.25">
      <c r="A621" s="2" t="e">
        <f>'Série de vazões medidas'!A623</f>
        <v>#NUM!</v>
      </c>
      <c r="B621" s="1" t="e">
        <f>IF(A621="","",'Série de vazões medidas'!C623*'Dados gerais'!$B$11/'Dados gerais'!$B$10)</f>
        <v>#NUM!</v>
      </c>
      <c r="C621" s="4" t="e">
        <f t="shared" si="38"/>
        <v>#NUM!</v>
      </c>
      <c r="D621" s="4" t="e">
        <f>IF(A621="","",B621*86400*'Série de vazões medidas'!B623/1000000)</f>
        <v>#NUM!</v>
      </c>
      <c r="E621" t="e">
        <f>IF(A621="","",VLOOKUP(C621*1000000,'Dados gerais'!$C$28:$D$2916,2))</f>
        <v>#NUM!</v>
      </c>
      <c r="F621" s="5" t="e">
        <f>IF(A621="","",VLOOKUP(MONTH($A621),'Dados gerais'!$I$5:$J$16,2))</f>
        <v>#NUM!</v>
      </c>
      <c r="G621" s="5" t="e">
        <f t="shared" si="36"/>
        <v>#NUM!</v>
      </c>
      <c r="H621" s="1" t="e">
        <f>IF(A621="","",IF(C621&lt;'Dados gerais'!$B$15/1000000,0,('Dados gerais'!$B$21+'Dados gerais'!$B$19)*86400*'Série de vazões medidas'!B623/1000000))</f>
        <v>#NUM!</v>
      </c>
      <c r="I621" s="5" t="e">
        <f t="shared" si="37"/>
        <v>#NUM!</v>
      </c>
      <c r="J621" s="5" t="e">
        <f>IF(A621="","",MAX(0,I621-'Dados gerais'!$B$14/1000000))</f>
        <v>#NUM!</v>
      </c>
      <c r="K621" s="5" t="e">
        <f t="shared" si="39"/>
        <v>#NUM!</v>
      </c>
    </row>
    <row r="622" spans="1:11" x14ac:dyDescent="0.25">
      <c r="A622" s="2" t="e">
        <f>'Série de vazões medidas'!A624</f>
        <v>#NUM!</v>
      </c>
      <c r="B622" s="1" t="e">
        <f>IF(A622="","",'Série de vazões medidas'!C624*'Dados gerais'!$B$11/'Dados gerais'!$B$10)</f>
        <v>#NUM!</v>
      </c>
      <c r="C622" s="4" t="e">
        <f t="shared" si="38"/>
        <v>#NUM!</v>
      </c>
      <c r="D622" s="4" t="e">
        <f>IF(A622="","",B622*86400*'Série de vazões medidas'!B624/1000000)</f>
        <v>#NUM!</v>
      </c>
      <c r="E622" t="e">
        <f>IF(A622="","",VLOOKUP(C622*1000000,'Dados gerais'!$C$28:$D$2916,2))</f>
        <v>#NUM!</v>
      </c>
      <c r="F622" s="5" t="e">
        <f>IF(A622="","",VLOOKUP(MONTH($A622),'Dados gerais'!$I$5:$J$16,2))</f>
        <v>#NUM!</v>
      </c>
      <c r="G622" s="5" t="e">
        <f t="shared" si="36"/>
        <v>#NUM!</v>
      </c>
      <c r="H622" s="1" t="e">
        <f>IF(A622="","",IF(C622&lt;'Dados gerais'!$B$15/1000000,0,('Dados gerais'!$B$21+'Dados gerais'!$B$19)*86400*'Série de vazões medidas'!B624/1000000))</f>
        <v>#NUM!</v>
      </c>
      <c r="I622" s="5" t="e">
        <f t="shared" si="37"/>
        <v>#NUM!</v>
      </c>
      <c r="J622" s="5" t="e">
        <f>IF(A622="","",MAX(0,I622-'Dados gerais'!$B$14/1000000))</f>
        <v>#NUM!</v>
      </c>
      <c r="K622" s="5" t="e">
        <f t="shared" si="39"/>
        <v>#NUM!</v>
      </c>
    </row>
    <row r="623" spans="1:11" x14ac:dyDescent="0.25">
      <c r="A623" s="2" t="e">
        <f>'Série de vazões medidas'!A625</f>
        <v>#NUM!</v>
      </c>
      <c r="B623" s="1" t="e">
        <f>IF(A623="","",'Série de vazões medidas'!C625*'Dados gerais'!$B$11/'Dados gerais'!$B$10)</f>
        <v>#NUM!</v>
      </c>
      <c r="C623" s="4" t="e">
        <f t="shared" si="38"/>
        <v>#NUM!</v>
      </c>
      <c r="D623" s="4" t="e">
        <f>IF(A623="","",B623*86400*'Série de vazões medidas'!B625/1000000)</f>
        <v>#NUM!</v>
      </c>
      <c r="E623" t="e">
        <f>IF(A623="","",VLOOKUP(C623*1000000,'Dados gerais'!$C$28:$D$2916,2))</f>
        <v>#NUM!</v>
      </c>
      <c r="F623" s="5" t="e">
        <f>IF(A623="","",VLOOKUP(MONTH($A623),'Dados gerais'!$I$5:$J$16,2))</f>
        <v>#NUM!</v>
      </c>
      <c r="G623" s="5" t="e">
        <f t="shared" si="36"/>
        <v>#NUM!</v>
      </c>
      <c r="H623" s="1" t="e">
        <f>IF(A623="","",IF(C623&lt;'Dados gerais'!$B$15/1000000,0,('Dados gerais'!$B$21+'Dados gerais'!$B$19)*86400*'Série de vazões medidas'!B625/1000000))</f>
        <v>#NUM!</v>
      </c>
      <c r="I623" s="5" t="e">
        <f t="shared" si="37"/>
        <v>#NUM!</v>
      </c>
      <c r="J623" s="5" t="e">
        <f>IF(A623="","",MAX(0,I623-'Dados gerais'!$B$14/1000000))</f>
        <v>#NUM!</v>
      </c>
      <c r="K623" s="5" t="e">
        <f t="shared" si="39"/>
        <v>#NUM!</v>
      </c>
    </row>
    <row r="624" spans="1:11" x14ac:dyDescent="0.25">
      <c r="A624" s="2" t="e">
        <f>'Série de vazões medidas'!A626</f>
        <v>#NUM!</v>
      </c>
      <c r="B624" s="1" t="e">
        <f>IF(A624="","",'Série de vazões medidas'!C626*'Dados gerais'!$B$11/'Dados gerais'!$B$10)</f>
        <v>#NUM!</v>
      </c>
      <c r="C624" s="4" t="e">
        <f t="shared" si="38"/>
        <v>#NUM!</v>
      </c>
      <c r="D624" s="4" t="e">
        <f>IF(A624="","",B624*86400*'Série de vazões medidas'!B626/1000000)</f>
        <v>#NUM!</v>
      </c>
      <c r="E624" t="e">
        <f>IF(A624="","",VLOOKUP(C624*1000000,'Dados gerais'!$C$28:$D$2916,2))</f>
        <v>#NUM!</v>
      </c>
      <c r="F624" s="5" t="e">
        <f>IF(A624="","",VLOOKUP(MONTH($A624),'Dados gerais'!$I$5:$J$16,2))</f>
        <v>#NUM!</v>
      </c>
      <c r="G624" s="5" t="e">
        <f t="shared" si="36"/>
        <v>#NUM!</v>
      </c>
      <c r="H624" s="1" t="e">
        <f>IF(A624="","",IF(C624&lt;'Dados gerais'!$B$15/1000000,0,('Dados gerais'!$B$21+'Dados gerais'!$B$19)*86400*'Série de vazões medidas'!B626/1000000))</f>
        <v>#NUM!</v>
      </c>
      <c r="I624" s="5" t="e">
        <f t="shared" si="37"/>
        <v>#NUM!</v>
      </c>
      <c r="J624" s="5" t="e">
        <f>IF(A624="","",MAX(0,I624-'Dados gerais'!$B$14/1000000))</f>
        <v>#NUM!</v>
      </c>
      <c r="K624" s="5" t="e">
        <f t="shared" si="39"/>
        <v>#NUM!</v>
      </c>
    </row>
    <row r="625" spans="1:11" x14ac:dyDescent="0.25">
      <c r="A625" s="2" t="e">
        <f>'Série de vazões medidas'!A627</f>
        <v>#NUM!</v>
      </c>
      <c r="B625" s="1" t="e">
        <f>IF(A625="","",'Série de vazões medidas'!C627*'Dados gerais'!$B$11/'Dados gerais'!$B$10)</f>
        <v>#NUM!</v>
      </c>
      <c r="C625" s="4" t="e">
        <f t="shared" si="38"/>
        <v>#NUM!</v>
      </c>
      <c r="D625" s="4" t="e">
        <f>IF(A625="","",B625*86400*'Série de vazões medidas'!B627/1000000)</f>
        <v>#NUM!</v>
      </c>
      <c r="E625" t="e">
        <f>IF(A625="","",VLOOKUP(C625*1000000,'Dados gerais'!$C$28:$D$2916,2))</f>
        <v>#NUM!</v>
      </c>
      <c r="F625" s="5" t="e">
        <f>IF(A625="","",VLOOKUP(MONTH($A625),'Dados gerais'!$I$5:$J$16,2))</f>
        <v>#NUM!</v>
      </c>
      <c r="G625" s="5" t="e">
        <f t="shared" si="36"/>
        <v>#NUM!</v>
      </c>
      <c r="H625" s="1" t="e">
        <f>IF(A625="","",IF(C625&lt;'Dados gerais'!$B$15/1000000,0,('Dados gerais'!$B$21+'Dados gerais'!$B$19)*86400*'Série de vazões medidas'!B627/1000000))</f>
        <v>#NUM!</v>
      </c>
      <c r="I625" s="5" t="e">
        <f t="shared" si="37"/>
        <v>#NUM!</v>
      </c>
      <c r="J625" s="5" t="e">
        <f>IF(A625="","",MAX(0,I625-'Dados gerais'!$B$14/1000000))</f>
        <v>#NUM!</v>
      </c>
      <c r="K625" s="5" t="e">
        <f t="shared" si="39"/>
        <v>#NUM!</v>
      </c>
    </row>
    <row r="626" spans="1:11" x14ac:dyDescent="0.25">
      <c r="A626" s="2" t="e">
        <f>'Série de vazões medidas'!A628</f>
        <v>#NUM!</v>
      </c>
      <c r="B626" s="1" t="e">
        <f>IF(A626="","",'Série de vazões medidas'!C628*'Dados gerais'!$B$11/'Dados gerais'!$B$10)</f>
        <v>#NUM!</v>
      </c>
      <c r="C626" s="4" t="e">
        <f t="shared" si="38"/>
        <v>#NUM!</v>
      </c>
      <c r="D626" s="4" t="e">
        <f>IF(A626="","",B626*86400*'Série de vazões medidas'!B628/1000000)</f>
        <v>#NUM!</v>
      </c>
      <c r="E626" t="e">
        <f>IF(A626="","",VLOOKUP(C626*1000000,'Dados gerais'!$C$28:$D$2916,2))</f>
        <v>#NUM!</v>
      </c>
      <c r="F626" s="5" t="e">
        <f>IF(A626="","",VLOOKUP(MONTH($A626),'Dados gerais'!$I$5:$J$16,2))</f>
        <v>#NUM!</v>
      </c>
      <c r="G626" s="5" t="e">
        <f t="shared" si="36"/>
        <v>#NUM!</v>
      </c>
      <c r="H626" s="1" t="e">
        <f>IF(A626="","",IF(C626&lt;'Dados gerais'!$B$15/1000000,0,('Dados gerais'!$B$21+'Dados gerais'!$B$19)*86400*'Série de vazões medidas'!B628/1000000))</f>
        <v>#NUM!</v>
      </c>
      <c r="I626" s="5" t="e">
        <f t="shared" si="37"/>
        <v>#NUM!</v>
      </c>
      <c r="J626" s="5" t="e">
        <f>IF(A626="","",MAX(0,I626-'Dados gerais'!$B$14/1000000))</f>
        <v>#NUM!</v>
      </c>
      <c r="K626" s="5" t="e">
        <f t="shared" si="39"/>
        <v>#NUM!</v>
      </c>
    </row>
    <row r="627" spans="1:11" x14ac:dyDescent="0.25">
      <c r="A627" s="2" t="e">
        <f>'Série de vazões medidas'!A629</f>
        <v>#NUM!</v>
      </c>
      <c r="B627" s="1" t="e">
        <f>IF(A627="","",'Série de vazões medidas'!C629*'Dados gerais'!$B$11/'Dados gerais'!$B$10)</f>
        <v>#NUM!</v>
      </c>
      <c r="C627" s="4" t="e">
        <f t="shared" si="38"/>
        <v>#NUM!</v>
      </c>
      <c r="D627" s="4" t="e">
        <f>IF(A627="","",B627*86400*'Série de vazões medidas'!B629/1000000)</f>
        <v>#NUM!</v>
      </c>
      <c r="E627" t="e">
        <f>IF(A627="","",VLOOKUP(C627*1000000,'Dados gerais'!$C$28:$D$2916,2))</f>
        <v>#NUM!</v>
      </c>
      <c r="F627" s="5" t="e">
        <f>IF(A627="","",VLOOKUP(MONTH($A627),'Dados gerais'!$I$5:$J$16,2))</f>
        <v>#NUM!</v>
      </c>
      <c r="G627" s="5" t="e">
        <f t="shared" si="36"/>
        <v>#NUM!</v>
      </c>
      <c r="H627" s="1" t="e">
        <f>IF(A627="","",IF(C627&lt;'Dados gerais'!$B$15/1000000,0,('Dados gerais'!$B$21+'Dados gerais'!$B$19)*86400*'Série de vazões medidas'!B629/1000000))</f>
        <v>#NUM!</v>
      </c>
      <c r="I627" s="5" t="e">
        <f t="shared" si="37"/>
        <v>#NUM!</v>
      </c>
      <c r="J627" s="5" t="e">
        <f>IF(A627="","",MAX(0,I627-'Dados gerais'!$B$14/1000000))</f>
        <v>#NUM!</v>
      </c>
      <c r="K627" s="5" t="e">
        <f t="shared" si="39"/>
        <v>#NUM!</v>
      </c>
    </row>
    <row r="628" spans="1:11" x14ac:dyDescent="0.25">
      <c r="A628" s="2" t="e">
        <f>'Série de vazões medidas'!A630</f>
        <v>#NUM!</v>
      </c>
      <c r="B628" s="1" t="e">
        <f>IF(A628="","",'Série de vazões medidas'!C630*'Dados gerais'!$B$11/'Dados gerais'!$B$10)</f>
        <v>#NUM!</v>
      </c>
      <c r="C628" s="4" t="e">
        <f t="shared" si="38"/>
        <v>#NUM!</v>
      </c>
      <c r="D628" s="4" t="e">
        <f>IF(A628="","",B628*86400*'Série de vazões medidas'!B630/1000000)</f>
        <v>#NUM!</v>
      </c>
      <c r="E628" t="e">
        <f>IF(A628="","",VLOOKUP(C628*1000000,'Dados gerais'!$C$28:$D$2916,2))</f>
        <v>#NUM!</v>
      </c>
      <c r="F628" s="5" t="e">
        <f>IF(A628="","",VLOOKUP(MONTH($A628),'Dados gerais'!$I$5:$J$16,2))</f>
        <v>#NUM!</v>
      </c>
      <c r="G628" s="5" t="e">
        <f t="shared" si="36"/>
        <v>#NUM!</v>
      </c>
      <c r="H628" s="1" t="e">
        <f>IF(A628="","",IF(C628&lt;'Dados gerais'!$B$15/1000000,0,('Dados gerais'!$B$21+'Dados gerais'!$B$19)*86400*'Série de vazões medidas'!B630/1000000))</f>
        <v>#NUM!</v>
      </c>
      <c r="I628" s="5" t="e">
        <f t="shared" si="37"/>
        <v>#NUM!</v>
      </c>
      <c r="J628" s="5" t="e">
        <f>IF(A628="","",MAX(0,I628-'Dados gerais'!$B$14/1000000))</f>
        <v>#NUM!</v>
      </c>
      <c r="K628" s="5" t="e">
        <f t="shared" si="39"/>
        <v>#NUM!</v>
      </c>
    </row>
    <row r="629" spans="1:11" x14ac:dyDescent="0.25">
      <c r="A629" s="2" t="e">
        <f>'Série de vazões medidas'!A631</f>
        <v>#NUM!</v>
      </c>
      <c r="B629" s="1" t="e">
        <f>IF(A629="","",'Série de vazões medidas'!C631*'Dados gerais'!$B$11/'Dados gerais'!$B$10)</f>
        <v>#NUM!</v>
      </c>
      <c r="C629" s="4" t="e">
        <f t="shared" si="38"/>
        <v>#NUM!</v>
      </c>
      <c r="D629" s="4" t="e">
        <f>IF(A629="","",B629*86400*'Série de vazões medidas'!B631/1000000)</f>
        <v>#NUM!</v>
      </c>
      <c r="E629" t="e">
        <f>IF(A629="","",VLOOKUP(C629*1000000,'Dados gerais'!$C$28:$D$2916,2))</f>
        <v>#NUM!</v>
      </c>
      <c r="F629" s="5" t="e">
        <f>IF(A629="","",VLOOKUP(MONTH($A629),'Dados gerais'!$I$5:$J$16,2))</f>
        <v>#NUM!</v>
      </c>
      <c r="G629" s="5" t="e">
        <f t="shared" si="36"/>
        <v>#NUM!</v>
      </c>
      <c r="H629" s="1" t="e">
        <f>IF(A629="","",IF(C629&lt;'Dados gerais'!$B$15/1000000,0,('Dados gerais'!$B$21+'Dados gerais'!$B$19)*86400*'Série de vazões medidas'!B631/1000000))</f>
        <v>#NUM!</v>
      </c>
      <c r="I629" s="5" t="e">
        <f t="shared" si="37"/>
        <v>#NUM!</v>
      </c>
      <c r="J629" s="5" t="e">
        <f>IF(A629="","",MAX(0,I629-'Dados gerais'!$B$14/1000000))</f>
        <v>#NUM!</v>
      </c>
      <c r="K629" s="5" t="e">
        <f t="shared" si="39"/>
        <v>#NUM!</v>
      </c>
    </row>
    <row r="630" spans="1:11" x14ac:dyDescent="0.25">
      <c r="A630" s="2" t="e">
        <f>'Série de vazões medidas'!A632</f>
        <v>#NUM!</v>
      </c>
      <c r="B630" s="1" t="e">
        <f>IF(A630="","",'Série de vazões medidas'!C632*'Dados gerais'!$B$11/'Dados gerais'!$B$10)</f>
        <v>#NUM!</v>
      </c>
      <c r="C630" s="4" t="e">
        <f t="shared" si="38"/>
        <v>#NUM!</v>
      </c>
      <c r="D630" s="4" t="e">
        <f>IF(A630="","",B630*86400*'Série de vazões medidas'!B632/1000000)</f>
        <v>#NUM!</v>
      </c>
      <c r="E630" t="e">
        <f>IF(A630="","",VLOOKUP(C630*1000000,'Dados gerais'!$C$28:$D$2916,2))</f>
        <v>#NUM!</v>
      </c>
      <c r="F630" s="5" t="e">
        <f>IF(A630="","",VLOOKUP(MONTH($A630),'Dados gerais'!$I$5:$J$16,2))</f>
        <v>#NUM!</v>
      </c>
      <c r="G630" s="5" t="e">
        <f t="shared" si="36"/>
        <v>#NUM!</v>
      </c>
      <c r="H630" s="1" t="e">
        <f>IF(A630="","",IF(C630&lt;'Dados gerais'!$B$15/1000000,0,('Dados gerais'!$B$21+'Dados gerais'!$B$19)*86400*'Série de vazões medidas'!B632/1000000))</f>
        <v>#NUM!</v>
      </c>
      <c r="I630" s="5" t="e">
        <f t="shared" si="37"/>
        <v>#NUM!</v>
      </c>
      <c r="J630" s="5" t="e">
        <f>IF(A630="","",MAX(0,I630-'Dados gerais'!$B$14/1000000))</f>
        <v>#NUM!</v>
      </c>
      <c r="K630" s="5" t="e">
        <f t="shared" si="39"/>
        <v>#NUM!</v>
      </c>
    </row>
    <row r="631" spans="1:11" x14ac:dyDescent="0.25">
      <c r="A631" s="2" t="e">
        <f>'Série de vazões medidas'!A633</f>
        <v>#NUM!</v>
      </c>
      <c r="B631" s="1" t="e">
        <f>IF(A631="","",'Série de vazões medidas'!C633*'Dados gerais'!$B$11/'Dados gerais'!$B$10)</f>
        <v>#NUM!</v>
      </c>
      <c r="C631" s="4" t="e">
        <f t="shared" si="38"/>
        <v>#NUM!</v>
      </c>
      <c r="D631" s="4" t="e">
        <f>IF(A631="","",B631*86400*'Série de vazões medidas'!B633/1000000)</f>
        <v>#NUM!</v>
      </c>
      <c r="E631" t="e">
        <f>IF(A631="","",VLOOKUP(C631*1000000,'Dados gerais'!$C$28:$D$2916,2))</f>
        <v>#NUM!</v>
      </c>
      <c r="F631" s="5" t="e">
        <f>IF(A631="","",VLOOKUP(MONTH($A631),'Dados gerais'!$I$5:$J$16,2))</f>
        <v>#NUM!</v>
      </c>
      <c r="G631" s="5" t="e">
        <f t="shared" si="36"/>
        <v>#NUM!</v>
      </c>
      <c r="H631" s="1" t="e">
        <f>IF(A631="","",IF(C631&lt;'Dados gerais'!$B$15/1000000,0,('Dados gerais'!$B$21+'Dados gerais'!$B$19)*86400*'Série de vazões medidas'!B633/1000000))</f>
        <v>#NUM!</v>
      </c>
      <c r="I631" s="5" t="e">
        <f t="shared" si="37"/>
        <v>#NUM!</v>
      </c>
      <c r="J631" s="5" t="e">
        <f>IF(A631="","",MAX(0,I631-'Dados gerais'!$B$14/1000000))</f>
        <v>#NUM!</v>
      </c>
      <c r="K631" s="5" t="e">
        <f t="shared" si="39"/>
        <v>#NUM!</v>
      </c>
    </row>
    <row r="632" spans="1:11" x14ac:dyDescent="0.25">
      <c r="A632" s="2" t="e">
        <f>'Série de vazões medidas'!A634</f>
        <v>#NUM!</v>
      </c>
      <c r="B632" s="1" t="e">
        <f>IF(A632="","",'Série de vazões medidas'!C634*'Dados gerais'!$B$11/'Dados gerais'!$B$10)</f>
        <v>#NUM!</v>
      </c>
      <c r="C632" s="4" t="e">
        <f t="shared" si="38"/>
        <v>#NUM!</v>
      </c>
      <c r="D632" s="4" t="e">
        <f>IF(A632="","",B632*86400*'Série de vazões medidas'!B634/1000000)</f>
        <v>#NUM!</v>
      </c>
      <c r="E632" t="e">
        <f>IF(A632="","",VLOOKUP(C632*1000000,'Dados gerais'!$C$28:$D$2916,2))</f>
        <v>#NUM!</v>
      </c>
      <c r="F632" s="5" t="e">
        <f>IF(A632="","",VLOOKUP(MONTH($A632),'Dados gerais'!$I$5:$J$16,2))</f>
        <v>#NUM!</v>
      </c>
      <c r="G632" s="5" t="e">
        <f t="shared" si="36"/>
        <v>#NUM!</v>
      </c>
      <c r="H632" s="1" t="e">
        <f>IF(A632="","",IF(C632&lt;'Dados gerais'!$B$15/1000000,0,('Dados gerais'!$B$21+'Dados gerais'!$B$19)*86400*'Série de vazões medidas'!B634/1000000))</f>
        <v>#NUM!</v>
      </c>
      <c r="I632" s="5" t="e">
        <f t="shared" si="37"/>
        <v>#NUM!</v>
      </c>
      <c r="J632" s="5" t="e">
        <f>IF(A632="","",MAX(0,I632-'Dados gerais'!$B$14/1000000))</f>
        <v>#NUM!</v>
      </c>
      <c r="K632" s="5" t="e">
        <f t="shared" si="39"/>
        <v>#NUM!</v>
      </c>
    </row>
    <row r="633" spans="1:11" x14ac:dyDescent="0.25">
      <c r="A633" s="2" t="e">
        <f>'Série de vazões medidas'!A635</f>
        <v>#NUM!</v>
      </c>
      <c r="B633" s="1" t="e">
        <f>IF(A633="","",'Série de vazões medidas'!C635*'Dados gerais'!$B$11/'Dados gerais'!$B$10)</f>
        <v>#NUM!</v>
      </c>
      <c r="C633" s="4" t="e">
        <f t="shared" si="38"/>
        <v>#NUM!</v>
      </c>
      <c r="D633" s="4" t="e">
        <f>IF(A633="","",B633*86400*'Série de vazões medidas'!B635/1000000)</f>
        <v>#NUM!</v>
      </c>
      <c r="E633" t="e">
        <f>IF(A633="","",VLOOKUP(C633*1000000,'Dados gerais'!$C$28:$D$2916,2))</f>
        <v>#NUM!</v>
      </c>
      <c r="F633" s="5" t="e">
        <f>IF(A633="","",VLOOKUP(MONTH($A633),'Dados gerais'!$I$5:$J$16,2))</f>
        <v>#NUM!</v>
      </c>
      <c r="G633" s="5" t="e">
        <f t="shared" si="36"/>
        <v>#NUM!</v>
      </c>
      <c r="H633" s="1" t="e">
        <f>IF(A633="","",IF(C633&lt;'Dados gerais'!$B$15/1000000,0,('Dados gerais'!$B$21+'Dados gerais'!$B$19)*86400*'Série de vazões medidas'!B635/1000000))</f>
        <v>#NUM!</v>
      </c>
      <c r="I633" s="5" t="e">
        <f t="shared" si="37"/>
        <v>#NUM!</v>
      </c>
      <c r="J633" s="5" t="e">
        <f>IF(A633="","",MAX(0,I633-'Dados gerais'!$B$14/1000000))</f>
        <v>#NUM!</v>
      </c>
      <c r="K633" s="5" t="e">
        <f t="shared" si="39"/>
        <v>#NUM!</v>
      </c>
    </row>
    <row r="634" spans="1:11" x14ac:dyDescent="0.25">
      <c r="A634" s="2" t="e">
        <f>'Série de vazões medidas'!A636</f>
        <v>#NUM!</v>
      </c>
      <c r="B634" s="1" t="e">
        <f>IF(A634="","",'Série de vazões medidas'!C636*'Dados gerais'!$B$11/'Dados gerais'!$B$10)</f>
        <v>#NUM!</v>
      </c>
      <c r="C634" s="4" t="e">
        <f t="shared" si="38"/>
        <v>#NUM!</v>
      </c>
      <c r="D634" s="4" t="e">
        <f>IF(A634="","",B634*86400*'Série de vazões medidas'!B636/1000000)</f>
        <v>#NUM!</v>
      </c>
      <c r="E634" t="e">
        <f>IF(A634="","",VLOOKUP(C634*1000000,'Dados gerais'!$C$28:$D$2916,2))</f>
        <v>#NUM!</v>
      </c>
      <c r="F634" s="5" t="e">
        <f>IF(A634="","",VLOOKUP(MONTH($A634),'Dados gerais'!$I$5:$J$16,2))</f>
        <v>#NUM!</v>
      </c>
      <c r="G634" s="5" t="e">
        <f t="shared" si="36"/>
        <v>#NUM!</v>
      </c>
      <c r="H634" s="1" t="e">
        <f>IF(A634="","",IF(C634&lt;'Dados gerais'!$B$15/1000000,0,('Dados gerais'!$B$21+'Dados gerais'!$B$19)*86400*'Série de vazões medidas'!B636/1000000))</f>
        <v>#NUM!</v>
      </c>
      <c r="I634" s="5" t="e">
        <f t="shared" si="37"/>
        <v>#NUM!</v>
      </c>
      <c r="J634" s="5" t="e">
        <f>IF(A634="","",MAX(0,I634-'Dados gerais'!$B$14/1000000))</f>
        <v>#NUM!</v>
      </c>
      <c r="K634" s="5" t="e">
        <f t="shared" si="39"/>
        <v>#NUM!</v>
      </c>
    </row>
    <row r="635" spans="1:11" x14ac:dyDescent="0.25">
      <c r="A635" s="2" t="e">
        <f>'Série de vazões medidas'!A637</f>
        <v>#NUM!</v>
      </c>
      <c r="B635" s="1" t="e">
        <f>IF(A635="","",'Série de vazões medidas'!C637*'Dados gerais'!$B$11/'Dados gerais'!$B$10)</f>
        <v>#NUM!</v>
      </c>
      <c r="C635" s="4" t="e">
        <f t="shared" si="38"/>
        <v>#NUM!</v>
      </c>
      <c r="D635" s="4" t="e">
        <f>IF(A635="","",B635*86400*'Série de vazões medidas'!B637/1000000)</f>
        <v>#NUM!</v>
      </c>
      <c r="E635" t="e">
        <f>IF(A635="","",VLOOKUP(C635*1000000,'Dados gerais'!$C$28:$D$2916,2))</f>
        <v>#NUM!</v>
      </c>
      <c r="F635" s="5" t="e">
        <f>IF(A635="","",VLOOKUP(MONTH($A635),'Dados gerais'!$I$5:$J$16,2))</f>
        <v>#NUM!</v>
      </c>
      <c r="G635" s="5" t="e">
        <f t="shared" si="36"/>
        <v>#NUM!</v>
      </c>
      <c r="H635" s="1" t="e">
        <f>IF(A635="","",IF(C635&lt;'Dados gerais'!$B$15/1000000,0,('Dados gerais'!$B$21+'Dados gerais'!$B$19)*86400*'Série de vazões medidas'!B637/1000000))</f>
        <v>#NUM!</v>
      </c>
      <c r="I635" s="5" t="e">
        <f t="shared" si="37"/>
        <v>#NUM!</v>
      </c>
      <c r="J635" s="5" t="e">
        <f>IF(A635="","",MAX(0,I635-'Dados gerais'!$B$14/1000000))</f>
        <v>#NUM!</v>
      </c>
      <c r="K635" s="5" t="e">
        <f t="shared" si="39"/>
        <v>#NUM!</v>
      </c>
    </row>
    <row r="636" spans="1:11" x14ac:dyDescent="0.25">
      <c r="A636" s="2" t="e">
        <f>'Série de vazões medidas'!A638</f>
        <v>#NUM!</v>
      </c>
      <c r="B636" s="1" t="e">
        <f>IF(A636="","",'Série de vazões medidas'!C638*'Dados gerais'!$B$11/'Dados gerais'!$B$10)</f>
        <v>#NUM!</v>
      </c>
      <c r="C636" s="4" t="e">
        <f t="shared" si="38"/>
        <v>#NUM!</v>
      </c>
      <c r="D636" s="4" t="e">
        <f>IF(A636="","",B636*86400*'Série de vazões medidas'!B638/1000000)</f>
        <v>#NUM!</v>
      </c>
      <c r="E636" t="e">
        <f>IF(A636="","",VLOOKUP(C636*1000000,'Dados gerais'!$C$28:$D$2916,2))</f>
        <v>#NUM!</v>
      </c>
      <c r="F636" s="5" t="e">
        <f>IF(A636="","",VLOOKUP(MONTH($A636),'Dados gerais'!$I$5:$J$16,2))</f>
        <v>#NUM!</v>
      </c>
      <c r="G636" s="5" t="e">
        <f t="shared" si="36"/>
        <v>#NUM!</v>
      </c>
      <c r="H636" s="1" t="e">
        <f>IF(A636="","",IF(C636&lt;'Dados gerais'!$B$15/1000000,0,('Dados gerais'!$B$21+'Dados gerais'!$B$19)*86400*'Série de vazões medidas'!B638/1000000))</f>
        <v>#NUM!</v>
      </c>
      <c r="I636" s="5" t="e">
        <f t="shared" si="37"/>
        <v>#NUM!</v>
      </c>
      <c r="J636" s="5" t="e">
        <f>IF(A636="","",MAX(0,I636-'Dados gerais'!$B$14/1000000))</f>
        <v>#NUM!</v>
      </c>
      <c r="K636" s="5" t="e">
        <f t="shared" si="39"/>
        <v>#NUM!</v>
      </c>
    </row>
    <row r="637" spans="1:11" x14ac:dyDescent="0.25">
      <c r="A637" s="2" t="e">
        <f>'Série de vazões medidas'!A639</f>
        <v>#NUM!</v>
      </c>
      <c r="B637" s="1" t="e">
        <f>IF(A637="","",'Série de vazões medidas'!C639*'Dados gerais'!$B$11/'Dados gerais'!$B$10)</f>
        <v>#NUM!</v>
      </c>
      <c r="C637" s="4" t="e">
        <f t="shared" si="38"/>
        <v>#NUM!</v>
      </c>
      <c r="D637" s="4" t="e">
        <f>IF(A637="","",B637*86400*'Série de vazões medidas'!B639/1000000)</f>
        <v>#NUM!</v>
      </c>
      <c r="E637" t="e">
        <f>IF(A637="","",VLOOKUP(C637*1000000,'Dados gerais'!$C$28:$D$2916,2))</f>
        <v>#NUM!</v>
      </c>
      <c r="F637" s="5" t="e">
        <f>IF(A637="","",VLOOKUP(MONTH($A637),'Dados gerais'!$I$5:$J$16,2))</f>
        <v>#NUM!</v>
      </c>
      <c r="G637" s="5" t="e">
        <f t="shared" si="36"/>
        <v>#NUM!</v>
      </c>
      <c r="H637" s="1" t="e">
        <f>IF(A637="","",IF(C637&lt;'Dados gerais'!$B$15/1000000,0,('Dados gerais'!$B$21+'Dados gerais'!$B$19)*86400*'Série de vazões medidas'!B639/1000000))</f>
        <v>#NUM!</v>
      </c>
      <c r="I637" s="5" t="e">
        <f t="shared" si="37"/>
        <v>#NUM!</v>
      </c>
      <c r="J637" s="5" t="e">
        <f>IF(A637="","",MAX(0,I637-'Dados gerais'!$B$14/1000000))</f>
        <v>#NUM!</v>
      </c>
      <c r="K637" s="5" t="e">
        <f t="shared" si="39"/>
        <v>#NUM!</v>
      </c>
    </row>
    <row r="638" spans="1:11" x14ac:dyDescent="0.25">
      <c r="A638" s="2" t="e">
        <f>'Série de vazões medidas'!A640</f>
        <v>#NUM!</v>
      </c>
      <c r="B638" s="1" t="e">
        <f>IF(A638="","",'Série de vazões medidas'!C640*'Dados gerais'!$B$11/'Dados gerais'!$B$10)</f>
        <v>#NUM!</v>
      </c>
      <c r="C638" s="4" t="e">
        <f t="shared" si="38"/>
        <v>#NUM!</v>
      </c>
      <c r="D638" s="4" t="e">
        <f>IF(A638="","",B638*86400*'Série de vazões medidas'!B640/1000000)</f>
        <v>#NUM!</v>
      </c>
      <c r="E638" t="e">
        <f>IF(A638="","",VLOOKUP(C638*1000000,'Dados gerais'!$C$28:$D$2916,2))</f>
        <v>#NUM!</v>
      </c>
      <c r="F638" s="5" t="e">
        <f>IF(A638="","",VLOOKUP(MONTH($A638),'Dados gerais'!$I$5:$J$16,2))</f>
        <v>#NUM!</v>
      </c>
      <c r="G638" s="5" t="e">
        <f t="shared" si="36"/>
        <v>#NUM!</v>
      </c>
      <c r="H638" s="1" t="e">
        <f>IF(A638="","",IF(C638&lt;'Dados gerais'!$B$15/1000000,0,('Dados gerais'!$B$21+'Dados gerais'!$B$19)*86400*'Série de vazões medidas'!B640/1000000))</f>
        <v>#NUM!</v>
      </c>
      <c r="I638" s="5" t="e">
        <f t="shared" si="37"/>
        <v>#NUM!</v>
      </c>
      <c r="J638" s="5" t="e">
        <f>IF(A638="","",MAX(0,I638-'Dados gerais'!$B$14/1000000))</f>
        <v>#NUM!</v>
      </c>
      <c r="K638" s="5" t="e">
        <f t="shared" si="39"/>
        <v>#NUM!</v>
      </c>
    </row>
    <row r="639" spans="1:11" x14ac:dyDescent="0.25">
      <c r="A639" s="2" t="e">
        <f>'Série de vazões medidas'!A641</f>
        <v>#NUM!</v>
      </c>
      <c r="B639" s="1" t="e">
        <f>IF(A639="","",'Série de vazões medidas'!C641*'Dados gerais'!$B$11/'Dados gerais'!$B$10)</f>
        <v>#NUM!</v>
      </c>
      <c r="C639" s="4" t="e">
        <f t="shared" si="38"/>
        <v>#NUM!</v>
      </c>
      <c r="D639" s="4" t="e">
        <f>IF(A639="","",B639*86400*'Série de vazões medidas'!B641/1000000)</f>
        <v>#NUM!</v>
      </c>
      <c r="E639" t="e">
        <f>IF(A639="","",VLOOKUP(C639*1000000,'Dados gerais'!$C$28:$D$2916,2))</f>
        <v>#NUM!</v>
      </c>
      <c r="F639" s="5" t="e">
        <f>IF(A639="","",VLOOKUP(MONTH($A639),'Dados gerais'!$I$5:$J$16,2))</f>
        <v>#NUM!</v>
      </c>
      <c r="G639" s="5" t="e">
        <f t="shared" si="36"/>
        <v>#NUM!</v>
      </c>
      <c r="H639" s="1" t="e">
        <f>IF(A639="","",IF(C639&lt;'Dados gerais'!$B$15/1000000,0,('Dados gerais'!$B$21+'Dados gerais'!$B$19)*86400*'Série de vazões medidas'!B641/1000000))</f>
        <v>#NUM!</v>
      </c>
      <c r="I639" s="5" t="e">
        <f t="shared" si="37"/>
        <v>#NUM!</v>
      </c>
      <c r="J639" s="5" t="e">
        <f>IF(A639="","",MAX(0,I639-'Dados gerais'!$B$14/1000000))</f>
        <v>#NUM!</v>
      </c>
      <c r="K639" s="5" t="e">
        <f t="shared" si="39"/>
        <v>#NUM!</v>
      </c>
    </row>
    <row r="640" spans="1:11" x14ac:dyDescent="0.25">
      <c r="A640" s="2" t="e">
        <f>'Série de vazões medidas'!A642</f>
        <v>#NUM!</v>
      </c>
      <c r="B640" s="1" t="e">
        <f>IF(A640="","",'Série de vazões medidas'!C642*'Dados gerais'!$B$11/'Dados gerais'!$B$10)</f>
        <v>#NUM!</v>
      </c>
      <c r="C640" s="4" t="e">
        <f t="shared" si="38"/>
        <v>#NUM!</v>
      </c>
      <c r="D640" s="4" t="e">
        <f>IF(A640="","",B640*86400*'Série de vazões medidas'!B642/1000000)</f>
        <v>#NUM!</v>
      </c>
      <c r="E640" t="e">
        <f>IF(A640="","",VLOOKUP(C640*1000000,'Dados gerais'!$C$28:$D$2916,2))</f>
        <v>#NUM!</v>
      </c>
      <c r="F640" s="5" t="e">
        <f>IF(A640="","",VLOOKUP(MONTH($A640),'Dados gerais'!$I$5:$J$16,2))</f>
        <v>#NUM!</v>
      </c>
      <c r="G640" s="5" t="e">
        <f t="shared" si="36"/>
        <v>#NUM!</v>
      </c>
      <c r="H640" s="1" t="e">
        <f>IF(A640="","",IF(C640&lt;'Dados gerais'!$B$15/1000000,0,('Dados gerais'!$B$21+'Dados gerais'!$B$19)*86400*'Série de vazões medidas'!B642/1000000))</f>
        <v>#NUM!</v>
      </c>
      <c r="I640" s="5" t="e">
        <f t="shared" si="37"/>
        <v>#NUM!</v>
      </c>
      <c r="J640" s="5" t="e">
        <f>IF(A640="","",MAX(0,I640-'Dados gerais'!$B$14/1000000))</f>
        <v>#NUM!</v>
      </c>
      <c r="K640" s="5" t="e">
        <f t="shared" si="39"/>
        <v>#NUM!</v>
      </c>
    </row>
    <row r="641" spans="1:11" x14ac:dyDescent="0.25">
      <c r="A641" s="2" t="e">
        <f>'Série de vazões medidas'!A643</f>
        <v>#NUM!</v>
      </c>
      <c r="B641" s="1" t="e">
        <f>IF(A641="","",'Série de vazões medidas'!C643*'Dados gerais'!$B$11/'Dados gerais'!$B$10)</f>
        <v>#NUM!</v>
      </c>
      <c r="C641" s="4" t="e">
        <f t="shared" si="38"/>
        <v>#NUM!</v>
      </c>
      <c r="D641" s="4" t="e">
        <f>IF(A641="","",B641*86400*'Série de vazões medidas'!B643/1000000)</f>
        <v>#NUM!</v>
      </c>
      <c r="E641" t="e">
        <f>IF(A641="","",VLOOKUP(C641*1000000,'Dados gerais'!$C$28:$D$2916,2))</f>
        <v>#NUM!</v>
      </c>
      <c r="F641" s="5" t="e">
        <f>IF(A641="","",VLOOKUP(MONTH($A641),'Dados gerais'!$I$5:$J$16,2))</f>
        <v>#NUM!</v>
      </c>
      <c r="G641" s="5" t="e">
        <f t="shared" si="36"/>
        <v>#NUM!</v>
      </c>
      <c r="H641" s="1" t="e">
        <f>IF(A641="","",IF(C641&lt;'Dados gerais'!$B$15/1000000,0,('Dados gerais'!$B$21+'Dados gerais'!$B$19)*86400*'Série de vazões medidas'!B643/1000000))</f>
        <v>#NUM!</v>
      </c>
      <c r="I641" s="5" t="e">
        <f t="shared" si="37"/>
        <v>#NUM!</v>
      </c>
      <c r="J641" s="5" t="e">
        <f>IF(A641="","",MAX(0,I641-'Dados gerais'!$B$14/1000000))</f>
        <v>#NUM!</v>
      </c>
      <c r="K641" s="5" t="e">
        <f t="shared" si="39"/>
        <v>#NUM!</v>
      </c>
    </row>
    <row r="642" spans="1:11" x14ac:dyDescent="0.25">
      <c r="A642" s="2" t="e">
        <f>'Série de vazões medidas'!A644</f>
        <v>#NUM!</v>
      </c>
      <c r="B642" s="1" t="e">
        <f>IF(A642="","",'Série de vazões medidas'!C644*'Dados gerais'!$B$11/'Dados gerais'!$B$10)</f>
        <v>#NUM!</v>
      </c>
      <c r="C642" s="4" t="e">
        <f t="shared" si="38"/>
        <v>#NUM!</v>
      </c>
      <c r="D642" s="4" t="e">
        <f>IF(A642="","",B642*86400*'Série de vazões medidas'!B644/1000000)</f>
        <v>#NUM!</v>
      </c>
      <c r="E642" t="e">
        <f>IF(A642="","",VLOOKUP(C642*1000000,'Dados gerais'!$C$28:$D$2916,2))</f>
        <v>#NUM!</v>
      </c>
      <c r="F642" s="5" t="e">
        <f>IF(A642="","",VLOOKUP(MONTH($A642),'Dados gerais'!$I$5:$J$16,2))</f>
        <v>#NUM!</v>
      </c>
      <c r="G642" s="5" t="e">
        <f t="shared" si="36"/>
        <v>#NUM!</v>
      </c>
      <c r="H642" s="1" t="e">
        <f>IF(A642="","",IF(C642&lt;'Dados gerais'!$B$15/1000000,0,('Dados gerais'!$B$21+'Dados gerais'!$B$19)*86400*'Série de vazões medidas'!B644/1000000))</f>
        <v>#NUM!</v>
      </c>
      <c r="I642" s="5" t="e">
        <f t="shared" si="37"/>
        <v>#NUM!</v>
      </c>
      <c r="J642" s="5" t="e">
        <f>IF(A642="","",MAX(0,I642-'Dados gerais'!$B$14/1000000))</f>
        <v>#NUM!</v>
      </c>
      <c r="K642" s="5" t="e">
        <f t="shared" si="39"/>
        <v>#NUM!</v>
      </c>
    </row>
    <row r="643" spans="1:11" x14ac:dyDescent="0.25">
      <c r="A643" s="2" t="e">
        <f>'Série de vazões medidas'!A645</f>
        <v>#NUM!</v>
      </c>
      <c r="B643" s="1" t="e">
        <f>IF(A643="","",'Série de vazões medidas'!C645*'Dados gerais'!$B$11/'Dados gerais'!$B$10)</f>
        <v>#NUM!</v>
      </c>
      <c r="C643" s="4" t="e">
        <f t="shared" si="38"/>
        <v>#NUM!</v>
      </c>
      <c r="D643" s="4" t="e">
        <f>IF(A643="","",B643*86400*'Série de vazões medidas'!B645/1000000)</f>
        <v>#NUM!</v>
      </c>
      <c r="E643" t="e">
        <f>IF(A643="","",VLOOKUP(C643*1000000,'Dados gerais'!$C$28:$D$2916,2))</f>
        <v>#NUM!</v>
      </c>
      <c r="F643" s="5" t="e">
        <f>IF(A643="","",VLOOKUP(MONTH($A643),'Dados gerais'!$I$5:$J$16,2))</f>
        <v>#NUM!</v>
      </c>
      <c r="G643" s="5" t="e">
        <f t="shared" ref="G643:G706" si="40">IF(A643="","",E643*F643/1000/1000000)</f>
        <v>#NUM!</v>
      </c>
      <c r="H643" s="1" t="e">
        <f>IF(A643="","",IF(C643&lt;'Dados gerais'!$B$15/1000000,0,('Dados gerais'!$B$21+'Dados gerais'!$B$19)*86400*'Série de vazões medidas'!B645/1000000))</f>
        <v>#NUM!</v>
      </c>
      <c r="I643" s="5" t="e">
        <f t="shared" ref="I643:I706" si="41">IF(A643="","",C643-G643-H643+D643)</f>
        <v>#NUM!</v>
      </c>
      <c r="J643" s="5" t="e">
        <f>IF(A643="","",MAX(0,I643-'Dados gerais'!$B$14/1000000))</f>
        <v>#NUM!</v>
      </c>
      <c r="K643" s="5" t="e">
        <f t="shared" si="39"/>
        <v>#NUM!</v>
      </c>
    </row>
    <row r="644" spans="1:11" x14ac:dyDescent="0.25">
      <c r="A644" s="2" t="e">
        <f>'Série de vazões medidas'!A646</f>
        <v>#NUM!</v>
      </c>
      <c r="B644" s="1" t="e">
        <f>IF(A644="","",'Série de vazões medidas'!C646*'Dados gerais'!$B$11/'Dados gerais'!$B$10)</f>
        <v>#NUM!</v>
      </c>
      <c r="C644" s="4" t="e">
        <f t="shared" ref="C644:C707" si="42">IF(A644="","",K643)</f>
        <v>#NUM!</v>
      </c>
      <c r="D644" s="4" t="e">
        <f>IF(A644="","",B644*86400*'Série de vazões medidas'!B646/1000000)</f>
        <v>#NUM!</v>
      </c>
      <c r="E644" t="e">
        <f>IF(A644="","",VLOOKUP(C644*1000000,'Dados gerais'!$C$28:$D$2916,2))</f>
        <v>#NUM!</v>
      </c>
      <c r="F644" s="5" t="e">
        <f>IF(A644="","",VLOOKUP(MONTH($A644),'Dados gerais'!$I$5:$J$16,2))</f>
        <v>#NUM!</v>
      </c>
      <c r="G644" s="5" t="e">
        <f t="shared" si="40"/>
        <v>#NUM!</v>
      </c>
      <c r="H644" s="1" t="e">
        <f>IF(A644="","",IF(C644&lt;'Dados gerais'!$B$15/1000000,0,('Dados gerais'!$B$21+'Dados gerais'!$B$19)*86400*'Série de vazões medidas'!B646/1000000))</f>
        <v>#NUM!</v>
      </c>
      <c r="I644" s="5" t="e">
        <f t="shared" si="41"/>
        <v>#NUM!</v>
      </c>
      <c r="J644" s="5" t="e">
        <f>IF(A644="","",MAX(0,I644-'Dados gerais'!$B$14/1000000))</f>
        <v>#NUM!</v>
      </c>
      <c r="K644" s="5" t="e">
        <f t="shared" ref="K644:K707" si="43">IF(A644="","",I644-J644)</f>
        <v>#NUM!</v>
      </c>
    </row>
    <row r="645" spans="1:11" x14ac:dyDescent="0.25">
      <c r="A645" s="2" t="e">
        <f>'Série de vazões medidas'!A647</f>
        <v>#NUM!</v>
      </c>
      <c r="B645" s="1" t="e">
        <f>IF(A645="","",'Série de vazões medidas'!C647*'Dados gerais'!$B$11/'Dados gerais'!$B$10)</f>
        <v>#NUM!</v>
      </c>
      <c r="C645" s="4" t="e">
        <f t="shared" si="42"/>
        <v>#NUM!</v>
      </c>
      <c r="D645" s="4" t="e">
        <f>IF(A645="","",B645*86400*'Série de vazões medidas'!B647/1000000)</f>
        <v>#NUM!</v>
      </c>
      <c r="E645" t="e">
        <f>IF(A645="","",VLOOKUP(C645*1000000,'Dados gerais'!$C$28:$D$2916,2))</f>
        <v>#NUM!</v>
      </c>
      <c r="F645" s="5" t="e">
        <f>IF(A645="","",VLOOKUP(MONTH($A645),'Dados gerais'!$I$5:$J$16,2))</f>
        <v>#NUM!</v>
      </c>
      <c r="G645" s="5" t="e">
        <f t="shared" si="40"/>
        <v>#NUM!</v>
      </c>
      <c r="H645" s="1" t="e">
        <f>IF(A645="","",IF(C645&lt;'Dados gerais'!$B$15/1000000,0,('Dados gerais'!$B$21+'Dados gerais'!$B$19)*86400*'Série de vazões medidas'!B647/1000000))</f>
        <v>#NUM!</v>
      </c>
      <c r="I645" s="5" t="e">
        <f t="shared" si="41"/>
        <v>#NUM!</v>
      </c>
      <c r="J645" s="5" t="e">
        <f>IF(A645="","",MAX(0,I645-'Dados gerais'!$B$14/1000000))</f>
        <v>#NUM!</v>
      </c>
      <c r="K645" s="5" t="e">
        <f t="shared" si="43"/>
        <v>#NUM!</v>
      </c>
    </row>
    <row r="646" spans="1:11" x14ac:dyDescent="0.25">
      <c r="A646" s="2" t="e">
        <f>'Série de vazões medidas'!A648</f>
        <v>#NUM!</v>
      </c>
      <c r="B646" s="1" t="e">
        <f>IF(A646="","",'Série de vazões medidas'!C648*'Dados gerais'!$B$11/'Dados gerais'!$B$10)</f>
        <v>#NUM!</v>
      </c>
      <c r="C646" s="4" t="e">
        <f t="shared" si="42"/>
        <v>#NUM!</v>
      </c>
      <c r="D646" s="4" t="e">
        <f>IF(A646="","",B646*86400*'Série de vazões medidas'!B648/1000000)</f>
        <v>#NUM!</v>
      </c>
      <c r="E646" t="e">
        <f>IF(A646="","",VLOOKUP(C646*1000000,'Dados gerais'!$C$28:$D$2916,2))</f>
        <v>#NUM!</v>
      </c>
      <c r="F646" s="5" t="e">
        <f>IF(A646="","",VLOOKUP(MONTH($A646),'Dados gerais'!$I$5:$J$16,2))</f>
        <v>#NUM!</v>
      </c>
      <c r="G646" s="5" t="e">
        <f t="shared" si="40"/>
        <v>#NUM!</v>
      </c>
      <c r="H646" s="1" t="e">
        <f>IF(A646="","",IF(C646&lt;'Dados gerais'!$B$15/1000000,0,('Dados gerais'!$B$21+'Dados gerais'!$B$19)*86400*'Série de vazões medidas'!B648/1000000))</f>
        <v>#NUM!</v>
      </c>
      <c r="I646" s="5" t="e">
        <f t="shared" si="41"/>
        <v>#NUM!</v>
      </c>
      <c r="J646" s="5" t="e">
        <f>IF(A646="","",MAX(0,I646-'Dados gerais'!$B$14/1000000))</f>
        <v>#NUM!</v>
      </c>
      <c r="K646" s="5" t="e">
        <f t="shared" si="43"/>
        <v>#NUM!</v>
      </c>
    </row>
    <row r="647" spans="1:11" x14ac:dyDescent="0.25">
      <c r="A647" s="2" t="e">
        <f>'Série de vazões medidas'!A649</f>
        <v>#NUM!</v>
      </c>
      <c r="B647" s="1" t="e">
        <f>IF(A647="","",'Série de vazões medidas'!C649*'Dados gerais'!$B$11/'Dados gerais'!$B$10)</f>
        <v>#NUM!</v>
      </c>
      <c r="C647" s="4" t="e">
        <f t="shared" si="42"/>
        <v>#NUM!</v>
      </c>
      <c r="D647" s="4" t="e">
        <f>IF(A647="","",B647*86400*'Série de vazões medidas'!B649/1000000)</f>
        <v>#NUM!</v>
      </c>
      <c r="E647" t="e">
        <f>IF(A647="","",VLOOKUP(C647*1000000,'Dados gerais'!$C$28:$D$2916,2))</f>
        <v>#NUM!</v>
      </c>
      <c r="F647" s="5" t="e">
        <f>IF(A647="","",VLOOKUP(MONTH($A647),'Dados gerais'!$I$5:$J$16,2))</f>
        <v>#NUM!</v>
      </c>
      <c r="G647" s="5" t="e">
        <f t="shared" si="40"/>
        <v>#NUM!</v>
      </c>
      <c r="H647" s="1" t="e">
        <f>IF(A647="","",IF(C647&lt;'Dados gerais'!$B$15/1000000,0,('Dados gerais'!$B$21+'Dados gerais'!$B$19)*86400*'Série de vazões medidas'!B649/1000000))</f>
        <v>#NUM!</v>
      </c>
      <c r="I647" s="5" t="e">
        <f t="shared" si="41"/>
        <v>#NUM!</v>
      </c>
      <c r="J647" s="5" t="e">
        <f>IF(A647="","",MAX(0,I647-'Dados gerais'!$B$14/1000000))</f>
        <v>#NUM!</v>
      </c>
      <c r="K647" s="5" t="e">
        <f t="shared" si="43"/>
        <v>#NUM!</v>
      </c>
    </row>
    <row r="648" spans="1:11" x14ac:dyDescent="0.25">
      <c r="A648" s="2" t="e">
        <f>'Série de vazões medidas'!A650</f>
        <v>#NUM!</v>
      </c>
      <c r="B648" s="1" t="e">
        <f>IF(A648="","",'Série de vazões medidas'!C650*'Dados gerais'!$B$11/'Dados gerais'!$B$10)</f>
        <v>#NUM!</v>
      </c>
      <c r="C648" s="4" t="e">
        <f t="shared" si="42"/>
        <v>#NUM!</v>
      </c>
      <c r="D648" s="4" t="e">
        <f>IF(A648="","",B648*86400*'Série de vazões medidas'!B650/1000000)</f>
        <v>#NUM!</v>
      </c>
      <c r="E648" t="e">
        <f>IF(A648="","",VLOOKUP(C648*1000000,'Dados gerais'!$C$28:$D$2916,2))</f>
        <v>#NUM!</v>
      </c>
      <c r="F648" s="5" t="e">
        <f>IF(A648="","",VLOOKUP(MONTH($A648),'Dados gerais'!$I$5:$J$16,2))</f>
        <v>#NUM!</v>
      </c>
      <c r="G648" s="5" t="e">
        <f t="shared" si="40"/>
        <v>#NUM!</v>
      </c>
      <c r="H648" s="1" t="e">
        <f>IF(A648="","",IF(C648&lt;'Dados gerais'!$B$15/1000000,0,('Dados gerais'!$B$21+'Dados gerais'!$B$19)*86400*'Série de vazões medidas'!B650/1000000))</f>
        <v>#NUM!</v>
      </c>
      <c r="I648" s="5" t="e">
        <f t="shared" si="41"/>
        <v>#NUM!</v>
      </c>
      <c r="J648" s="5" t="e">
        <f>IF(A648="","",MAX(0,I648-'Dados gerais'!$B$14/1000000))</f>
        <v>#NUM!</v>
      </c>
      <c r="K648" s="5" t="e">
        <f t="shared" si="43"/>
        <v>#NUM!</v>
      </c>
    </row>
    <row r="649" spans="1:11" x14ac:dyDescent="0.25">
      <c r="A649" s="2" t="e">
        <f>'Série de vazões medidas'!A651</f>
        <v>#NUM!</v>
      </c>
      <c r="B649" s="1" t="e">
        <f>IF(A649="","",'Série de vazões medidas'!C651*'Dados gerais'!$B$11/'Dados gerais'!$B$10)</f>
        <v>#NUM!</v>
      </c>
      <c r="C649" s="4" t="e">
        <f t="shared" si="42"/>
        <v>#NUM!</v>
      </c>
      <c r="D649" s="4" t="e">
        <f>IF(A649="","",B649*86400*'Série de vazões medidas'!B651/1000000)</f>
        <v>#NUM!</v>
      </c>
      <c r="E649" t="e">
        <f>IF(A649="","",VLOOKUP(C649*1000000,'Dados gerais'!$C$28:$D$2916,2))</f>
        <v>#NUM!</v>
      </c>
      <c r="F649" s="5" t="e">
        <f>IF(A649="","",VLOOKUP(MONTH($A649),'Dados gerais'!$I$5:$J$16,2))</f>
        <v>#NUM!</v>
      </c>
      <c r="G649" s="5" t="e">
        <f t="shared" si="40"/>
        <v>#NUM!</v>
      </c>
      <c r="H649" s="1" t="e">
        <f>IF(A649="","",IF(C649&lt;'Dados gerais'!$B$15/1000000,0,('Dados gerais'!$B$21+'Dados gerais'!$B$19)*86400*'Série de vazões medidas'!B651/1000000))</f>
        <v>#NUM!</v>
      </c>
      <c r="I649" s="5" t="e">
        <f t="shared" si="41"/>
        <v>#NUM!</v>
      </c>
      <c r="J649" s="5" t="e">
        <f>IF(A649="","",MAX(0,I649-'Dados gerais'!$B$14/1000000))</f>
        <v>#NUM!</v>
      </c>
      <c r="K649" s="5" t="e">
        <f t="shared" si="43"/>
        <v>#NUM!</v>
      </c>
    </row>
    <row r="650" spans="1:11" x14ac:dyDescent="0.25">
      <c r="A650" s="2" t="e">
        <f>'Série de vazões medidas'!A652</f>
        <v>#NUM!</v>
      </c>
      <c r="B650" s="1" t="e">
        <f>IF(A650="","",'Série de vazões medidas'!C652*'Dados gerais'!$B$11/'Dados gerais'!$B$10)</f>
        <v>#NUM!</v>
      </c>
      <c r="C650" s="4" t="e">
        <f t="shared" si="42"/>
        <v>#NUM!</v>
      </c>
      <c r="D650" s="4" t="e">
        <f>IF(A650="","",B650*86400*'Série de vazões medidas'!B652/1000000)</f>
        <v>#NUM!</v>
      </c>
      <c r="E650" t="e">
        <f>IF(A650="","",VLOOKUP(C650*1000000,'Dados gerais'!$C$28:$D$2916,2))</f>
        <v>#NUM!</v>
      </c>
      <c r="F650" s="5" t="e">
        <f>IF(A650="","",VLOOKUP(MONTH($A650),'Dados gerais'!$I$5:$J$16,2))</f>
        <v>#NUM!</v>
      </c>
      <c r="G650" s="5" t="e">
        <f t="shared" si="40"/>
        <v>#NUM!</v>
      </c>
      <c r="H650" s="1" t="e">
        <f>IF(A650="","",IF(C650&lt;'Dados gerais'!$B$15/1000000,0,('Dados gerais'!$B$21+'Dados gerais'!$B$19)*86400*'Série de vazões medidas'!B652/1000000))</f>
        <v>#NUM!</v>
      </c>
      <c r="I650" s="5" t="e">
        <f t="shared" si="41"/>
        <v>#NUM!</v>
      </c>
      <c r="J650" s="5" t="e">
        <f>IF(A650="","",MAX(0,I650-'Dados gerais'!$B$14/1000000))</f>
        <v>#NUM!</v>
      </c>
      <c r="K650" s="5" t="e">
        <f t="shared" si="43"/>
        <v>#NUM!</v>
      </c>
    </row>
    <row r="651" spans="1:11" x14ac:dyDescent="0.25">
      <c r="A651" s="2" t="e">
        <f>'Série de vazões medidas'!A653</f>
        <v>#NUM!</v>
      </c>
      <c r="B651" s="1" t="e">
        <f>IF(A651="","",'Série de vazões medidas'!C653*'Dados gerais'!$B$11/'Dados gerais'!$B$10)</f>
        <v>#NUM!</v>
      </c>
      <c r="C651" s="4" t="e">
        <f t="shared" si="42"/>
        <v>#NUM!</v>
      </c>
      <c r="D651" s="4" t="e">
        <f>IF(A651="","",B651*86400*'Série de vazões medidas'!B653/1000000)</f>
        <v>#NUM!</v>
      </c>
      <c r="E651" t="e">
        <f>IF(A651="","",VLOOKUP(C651*1000000,'Dados gerais'!$C$28:$D$2916,2))</f>
        <v>#NUM!</v>
      </c>
      <c r="F651" s="5" t="e">
        <f>IF(A651="","",VLOOKUP(MONTH($A651),'Dados gerais'!$I$5:$J$16,2))</f>
        <v>#NUM!</v>
      </c>
      <c r="G651" s="5" t="e">
        <f t="shared" si="40"/>
        <v>#NUM!</v>
      </c>
      <c r="H651" s="1" t="e">
        <f>IF(A651="","",IF(C651&lt;'Dados gerais'!$B$15/1000000,0,('Dados gerais'!$B$21+'Dados gerais'!$B$19)*86400*'Série de vazões medidas'!B653/1000000))</f>
        <v>#NUM!</v>
      </c>
      <c r="I651" s="5" t="e">
        <f t="shared" si="41"/>
        <v>#NUM!</v>
      </c>
      <c r="J651" s="5" t="e">
        <f>IF(A651="","",MAX(0,I651-'Dados gerais'!$B$14/1000000))</f>
        <v>#NUM!</v>
      </c>
      <c r="K651" s="5" t="e">
        <f t="shared" si="43"/>
        <v>#NUM!</v>
      </c>
    </row>
    <row r="652" spans="1:11" x14ac:dyDescent="0.25">
      <c r="A652" s="2" t="e">
        <f>'Série de vazões medidas'!A654</f>
        <v>#NUM!</v>
      </c>
      <c r="B652" s="1" t="e">
        <f>IF(A652="","",'Série de vazões medidas'!C654*'Dados gerais'!$B$11/'Dados gerais'!$B$10)</f>
        <v>#NUM!</v>
      </c>
      <c r="C652" s="4" t="e">
        <f t="shared" si="42"/>
        <v>#NUM!</v>
      </c>
      <c r="D652" s="4" t="e">
        <f>IF(A652="","",B652*86400*'Série de vazões medidas'!B654/1000000)</f>
        <v>#NUM!</v>
      </c>
      <c r="E652" t="e">
        <f>IF(A652="","",VLOOKUP(C652*1000000,'Dados gerais'!$C$28:$D$2916,2))</f>
        <v>#NUM!</v>
      </c>
      <c r="F652" s="5" t="e">
        <f>IF(A652="","",VLOOKUP(MONTH($A652),'Dados gerais'!$I$5:$J$16,2))</f>
        <v>#NUM!</v>
      </c>
      <c r="G652" s="5" t="e">
        <f t="shared" si="40"/>
        <v>#NUM!</v>
      </c>
      <c r="H652" s="1" t="e">
        <f>IF(A652="","",IF(C652&lt;'Dados gerais'!$B$15/1000000,0,('Dados gerais'!$B$21+'Dados gerais'!$B$19)*86400*'Série de vazões medidas'!B654/1000000))</f>
        <v>#NUM!</v>
      </c>
      <c r="I652" s="5" t="e">
        <f t="shared" si="41"/>
        <v>#NUM!</v>
      </c>
      <c r="J652" s="5" t="e">
        <f>IF(A652="","",MAX(0,I652-'Dados gerais'!$B$14/1000000))</f>
        <v>#NUM!</v>
      </c>
      <c r="K652" s="5" t="e">
        <f t="shared" si="43"/>
        <v>#NUM!</v>
      </c>
    </row>
    <row r="653" spans="1:11" x14ac:dyDescent="0.25">
      <c r="A653" s="2" t="e">
        <f>'Série de vazões medidas'!A655</f>
        <v>#NUM!</v>
      </c>
      <c r="B653" s="1" t="e">
        <f>IF(A653="","",'Série de vazões medidas'!C655*'Dados gerais'!$B$11/'Dados gerais'!$B$10)</f>
        <v>#NUM!</v>
      </c>
      <c r="C653" s="4" t="e">
        <f t="shared" si="42"/>
        <v>#NUM!</v>
      </c>
      <c r="D653" s="4" t="e">
        <f>IF(A653="","",B653*86400*'Série de vazões medidas'!B655/1000000)</f>
        <v>#NUM!</v>
      </c>
      <c r="E653" t="e">
        <f>IF(A653="","",VLOOKUP(C653*1000000,'Dados gerais'!$C$28:$D$2916,2))</f>
        <v>#NUM!</v>
      </c>
      <c r="F653" s="5" t="e">
        <f>IF(A653="","",VLOOKUP(MONTH($A653),'Dados gerais'!$I$5:$J$16,2))</f>
        <v>#NUM!</v>
      </c>
      <c r="G653" s="5" t="e">
        <f t="shared" si="40"/>
        <v>#NUM!</v>
      </c>
      <c r="H653" s="1" t="e">
        <f>IF(A653="","",IF(C653&lt;'Dados gerais'!$B$15/1000000,0,('Dados gerais'!$B$21+'Dados gerais'!$B$19)*86400*'Série de vazões medidas'!B655/1000000))</f>
        <v>#NUM!</v>
      </c>
      <c r="I653" s="5" t="e">
        <f t="shared" si="41"/>
        <v>#NUM!</v>
      </c>
      <c r="J653" s="5" t="e">
        <f>IF(A653="","",MAX(0,I653-'Dados gerais'!$B$14/1000000))</f>
        <v>#NUM!</v>
      </c>
      <c r="K653" s="5" t="e">
        <f t="shared" si="43"/>
        <v>#NUM!</v>
      </c>
    </row>
    <row r="654" spans="1:11" x14ac:dyDescent="0.25">
      <c r="A654" s="2" t="e">
        <f>'Série de vazões medidas'!A656</f>
        <v>#NUM!</v>
      </c>
      <c r="B654" s="1" t="e">
        <f>IF(A654="","",'Série de vazões medidas'!C656*'Dados gerais'!$B$11/'Dados gerais'!$B$10)</f>
        <v>#NUM!</v>
      </c>
      <c r="C654" s="4" t="e">
        <f t="shared" si="42"/>
        <v>#NUM!</v>
      </c>
      <c r="D654" s="4" t="e">
        <f>IF(A654="","",B654*86400*'Série de vazões medidas'!B656/1000000)</f>
        <v>#NUM!</v>
      </c>
      <c r="E654" t="e">
        <f>IF(A654="","",VLOOKUP(C654*1000000,'Dados gerais'!$C$28:$D$2916,2))</f>
        <v>#NUM!</v>
      </c>
      <c r="F654" s="5" t="e">
        <f>IF(A654="","",VLOOKUP(MONTH($A654),'Dados gerais'!$I$5:$J$16,2))</f>
        <v>#NUM!</v>
      </c>
      <c r="G654" s="5" t="e">
        <f t="shared" si="40"/>
        <v>#NUM!</v>
      </c>
      <c r="H654" s="1" t="e">
        <f>IF(A654="","",IF(C654&lt;'Dados gerais'!$B$15/1000000,0,('Dados gerais'!$B$21+'Dados gerais'!$B$19)*86400*'Série de vazões medidas'!B656/1000000))</f>
        <v>#NUM!</v>
      </c>
      <c r="I654" s="5" t="e">
        <f t="shared" si="41"/>
        <v>#NUM!</v>
      </c>
      <c r="J654" s="5" t="e">
        <f>IF(A654="","",MAX(0,I654-'Dados gerais'!$B$14/1000000))</f>
        <v>#NUM!</v>
      </c>
      <c r="K654" s="5" t="e">
        <f t="shared" si="43"/>
        <v>#NUM!</v>
      </c>
    </row>
    <row r="655" spans="1:11" x14ac:dyDescent="0.25">
      <c r="A655" s="2" t="e">
        <f>'Série de vazões medidas'!A657</f>
        <v>#NUM!</v>
      </c>
      <c r="B655" s="1" t="e">
        <f>IF(A655="","",'Série de vazões medidas'!C657*'Dados gerais'!$B$11/'Dados gerais'!$B$10)</f>
        <v>#NUM!</v>
      </c>
      <c r="C655" s="4" t="e">
        <f t="shared" si="42"/>
        <v>#NUM!</v>
      </c>
      <c r="D655" s="4" t="e">
        <f>IF(A655="","",B655*86400*'Série de vazões medidas'!B657/1000000)</f>
        <v>#NUM!</v>
      </c>
      <c r="E655" t="e">
        <f>IF(A655="","",VLOOKUP(C655*1000000,'Dados gerais'!$C$28:$D$2916,2))</f>
        <v>#NUM!</v>
      </c>
      <c r="F655" s="5" t="e">
        <f>IF(A655="","",VLOOKUP(MONTH($A655),'Dados gerais'!$I$5:$J$16,2))</f>
        <v>#NUM!</v>
      </c>
      <c r="G655" s="5" t="e">
        <f t="shared" si="40"/>
        <v>#NUM!</v>
      </c>
      <c r="H655" s="1" t="e">
        <f>IF(A655="","",IF(C655&lt;'Dados gerais'!$B$15/1000000,0,('Dados gerais'!$B$21+'Dados gerais'!$B$19)*86400*'Série de vazões medidas'!B657/1000000))</f>
        <v>#NUM!</v>
      </c>
      <c r="I655" s="5" t="e">
        <f t="shared" si="41"/>
        <v>#NUM!</v>
      </c>
      <c r="J655" s="5" t="e">
        <f>IF(A655="","",MAX(0,I655-'Dados gerais'!$B$14/1000000))</f>
        <v>#NUM!</v>
      </c>
      <c r="K655" s="5" t="e">
        <f t="shared" si="43"/>
        <v>#NUM!</v>
      </c>
    </row>
    <row r="656" spans="1:11" x14ac:dyDescent="0.25">
      <c r="A656" s="2" t="e">
        <f>'Série de vazões medidas'!A658</f>
        <v>#NUM!</v>
      </c>
      <c r="B656" s="1" t="e">
        <f>IF(A656="","",'Série de vazões medidas'!C658*'Dados gerais'!$B$11/'Dados gerais'!$B$10)</f>
        <v>#NUM!</v>
      </c>
      <c r="C656" s="4" t="e">
        <f t="shared" si="42"/>
        <v>#NUM!</v>
      </c>
      <c r="D656" s="4" t="e">
        <f>IF(A656="","",B656*86400*'Série de vazões medidas'!B658/1000000)</f>
        <v>#NUM!</v>
      </c>
      <c r="E656" t="e">
        <f>IF(A656="","",VLOOKUP(C656*1000000,'Dados gerais'!$C$28:$D$2916,2))</f>
        <v>#NUM!</v>
      </c>
      <c r="F656" s="5" t="e">
        <f>IF(A656="","",VLOOKUP(MONTH($A656),'Dados gerais'!$I$5:$J$16,2))</f>
        <v>#NUM!</v>
      </c>
      <c r="G656" s="5" t="e">
        <f t="shared" si="40"/>
        <v>#NUM!</v>
      </c>
      <c r="H656" s="1" t="e">
        <f>IF(A656="","",IF(C656&lt;'Dados gerais'!$B$15/1000000,0,('Dados gerais'!$B$21+'Dados gerais'!$B$19)*86400*'Série de vazões medidas'!B658/1000000))</f>
        <v>#NUM!</v>
      </c>
      <c r="I656" s="5" t="e">
        <f t="shared" si="41"/>
        <v>#NUM!</v>
      </c>
      <c r="J656" s="5" t="e">
        <f>IF(A656="","",MAX(0,I656-'Dados gerais'!$B$14/1000000))</f>
        <v>#NUM!</v>
      </c>
      <c r="K656" s="5" t="e">
        <f t="shared" si="43"/>
        <v>#NUM!</v>
      </c>
    </row>
    <row r="657" spans="1:11" x14ac:dyDescent="0.25">
      <c r="A657" s="2" t="e">
        <f>'Série de vazões medidas'!A659</f>
        <v>#NUM!</v>
      </c>
      <c r="B657" s="1" t="e">
        <f>IF(A657="","",'Série de vazões medidas'!C659*'Dados gerais'!$B$11/'Dados gerais'!$B$10)</f>
        <v>#NUM!</v>
      </c>
      <c r="C657" s="4" t="e">
        <f t="shared" si="42"/>
        <v>#NUM!</v>
      </c>
      <c r="D657" s="4" t="e">
        <f>IF(A657="","",B657*86400*'Série de vazões medidas'!B659/1000000)</f>
        <v>#NUM!</v>
      </c>
      <c r="E657" t="e">
        <f>IF(A657="","",VLOOKUP(C657*1000000,'Dados gerais'!$C$28:$D$2916,2))</f>
        <v>#NUM!</v>
      </c>
      <c r="F657" s="5" t="e">
        <f>IF(A657="","",VLOOKUP(MONTH($A657),'Dados gerais'!$I$5:$J$16,2))</f>
        <v>#NUM!</v>
      </c>
      <c r="G657" s="5" t="e">
        <f t="shared" si="40"/>
        <v>#NUM!</v>
      </c>
      <c r="H657" s="1" t="e">
        <f>IF(A657="","",IF(C657&lt;'Dados gerais'!$B$15/1000000,0,('Dados gerais'!$B$21+'Dados gerais'!$B$19)*86400*'Série de vazões medidas'!B659/1000000))</f>
        <v>#NUM!</v>
      </c>
      <c r="I657" s="5" t="e">
        <f t="shared" si="41"/>
        <v>#NUM!</v>
      </c>
      <c r="J657" s="5" t="e">
        <f>IF(A657="","",MAX(0,I657-'Dados gerais'!$B$14/1000000))</f>
        <v>#NUM!</v>
      </c>
      <c r="K657" s="5" t="e">
        <f t="shared" si="43"/>
        <v>#NUM!</v>
      </c>
    </row>
    <row r="658" spans="1:11" x14ac:dyDescent="0.25">
      <c r="A658" s="2" t="e">
        <f>'Série de vazões medidas'!A660</f>
        <v>#NUM!</v>
      </c>
      <c r="B658" s="1" t="e">
        <f>IF(A658="","",'Série de vazões medidas'!C660*'Dados gerais'!$B$11/'Dados gerais'!$B$10)</f>
        <v>#NUM!</v>
      </c>
      <c r="C658" s="4" t="e">
        <f t="shared" si="42"/>
        <v>#NUM!</v>
      </c>
      <c r="D658" s="4" t="e">
        <f>IF(A658="","",B658*86400*'Série de vazões medidas'!B660/1000000)</f>
        <v>#NUM!</v>
      </c>
      <c r="E658" t="e">
        <f>IF(A658="","",VLOOKUP(C658*1000000,'Dados gerais'!$C$28:$D$2916,2))</f>
        <v>#NUM!</v>
      </c>
      <c r="F658" s="5" t="e">
        <f>IF(A658="","",VLOOKUP(MONTH($A658),'Dados gerais'!$I$5:$J$16,2))</f>
        <v>#NUM!</v>
      </c>
      <c r="G658" s="5" t="e">
        <f t="shared" si="40"/>
        <v>#NUM!</v>
      </c>
      <c r="H658" s="1" t="e">
        <f>IF(A658="","",IF(C658&lt;'Dados gerais'!$B$15/1000000,0,('Dados gerais'!$B$21+'Dados gerais'!$B$19)*86400*'Série de vazões medidas'!B660/1000000))</f>
        <v>#NUM!</v>
      </c>
      <c r="I658" s="5" t="e">
        <f t="shared" si="41"/>
        <v>#NUM!</v>
      </c>
      <c r="J658" s="5" t="e">
        <f>IF(A658="","",MAX(0,I658-'Dados gerais'!$B$14/1000000))</f>
        <v>#NUM!</v>
      </c>
      <c r="K658" s="5" t="e">
        <f t="shared" si="43"/>
        <v>#NUM!</v>
      </c>
    </row>
    <row r="659" spans="1:11" x14ac:dyDescent="0.25">
      <c r="A659" s="2" t="e">
        <f>'Série de vazões medidas'!A661</f>
        <v>#NUM!</v>
      </c>
      <c r="B659" s="1" t="e">
        <f>IF(A659="","",'Série de vazões medidas'!C661*'Dados gerais'!$B$11/'Dados gerais'!$B$10)</f>
        <v>#NUM!</v>
      </c>
      <c r="C659" s="4" t="e">
        <f t="shared" si="42"/>
        <v>#NUM!</v>
      </c>
      <c r="D659" s="4" t="e">
        <f>IF(A659="","",B659*86400*'Série de vazões medidas'!B661/1000000)</f>
        <v>#NUM!</v>
      </c>
      <c r="E659" t="e">
        <f>IF(A659="","",VLOOKUP(C659*1000000,'Dados gerais'!$C$28:$D$2916,2))</f>
        <v>#NUM!</v>
      </c>
      <c r="F659" s="5" t="e">
        <f>IF(A659="","",VLOOKUP(MONTH($A659),'Dados gerais'!$I$5:$J$16,2))</f>
        <v>#NUM!</v>
      </c>
      <c r="G659" s="5" t="e">
        <f t="shared" si="40"/>
        <v>#NUM!</v>
      </c>
      <c r="H659" s="1" t="e">
        <f>IF(A659="","",IF(C659&lt;'Dados gerais'!$B$15/1000000,0,('Dados gerais'!$B$21+'Dados gerais'!$B$19)*86400*'Série de vazões medidas'!B661/1000000))</f>
        <v>#NUM!</v>
      </c>
      <c r="I659" s="5" t="e">
        <f t="shared" si="41"/>
        <v>#NUM!</v>
      </c>
      <c r="J659" s="5" t="e">
        <f>IF(A659="","",MAX(0,I659-'Dados gerais'!$B$14/1000000))</f>
        <v>#NUM!</v>
      </c>
      <c r="K659" s="5" t="e">
        <f t="shared" si="43"/>
        <v>#NUM!</v>
      </c>
    </row>
    <row r="660" spans="1:11" x14ac:dyDescent="0.25">
      <c r="A660" s="2" t="e">
        <f>'Série de vazões medidas'!A662</f>
        <v>#NUM!</v>
      </c>
      <c r="B660" s="1" t="e">
        <f>IF(A660="","",'Série de vazões medidas'!C662*'Dados gerais'!$B$11/'Dados gerais'!$B$10)</f>
        <v>#NUM!</v>
      </c>
      <c r="C660" s="4" t="e">
        <f t="shared" si="42"/>
        <v>#NUM!</v>
      </c>
      <c r="D660" s="4" t="e">
        <f>IF(A660="","",B660*86400*'Série de vazões medidas'!B662/1000000)</f>
        <v>#NUM!</v>
      </c>
      <c r="E660" t="e">
        <f>IF(A660="","",VLOOKUP(C660*1000000,'Dados gerais'!$C$28:$D$2916,2))</f>
        <v>#NUM!</v>
      </c>
      <c r="F660" s="5" t="e">
        <f>IF(A660="","",VLOOKUP(MONTH($A660),'Dados gerais'!$I$5:$J$16,2))</f>
        <v>#NUM!</v>
      </c>
      <c r="G660" s="5" t="e">
        <f t="shared" si="40"/>
        <v>#NUM!</v>
      </c>
      <c r="H660" s="1" t="e">
        <f>IF(A660="","",IF(C660&lt;'Dados gerais'!$B$15/1000000,0,('Dados gerais'!$B$21+'Dados gerais'!$B$19)*86400*'Série de vazões medidas'!B662/1000000))</f>
        <v>#NUM!</v>
      </c>
      <c r="I660" s="5" t="e">
        <f t="shared" si="41"/>
        <v>#NUM!</v>
      </c>
      <c r="J660" s="5" t="e">
        <f>IF(A660="","",MAX(0,I660-'Dados gerais'!$B$14/1000000))</f>
        <v>#NUM!</v>
      </c>
      <c r="K660" s="5" t="e">
        <f t="shared" si="43"/>
        <v>#NUM!</v>
      </c>
    </row>
    <row r="661" spans="1:11" x14ac:dyDescent="0.25">
      <c r="A661" s="2" t="e">
        <f>'Série de vazões medidas'!A663</f>
        <v>#NUM!</v>
      </c>
      <c r="B661" s="1" t="e">
        <f>IF(A661="","",'Série de vazões medidas'!C663*'Dados gerais'!$B$11/'Dados gerais'!$B$10)</f>
        <v>#NUM!</v>
      </c>
      <c r="C661" s="4" t="e">
        <f t="shared" si="42"/>
        <v>#NUM!</v>
      </c>
      <c r="D661" s="4" t="e">
        <f>IF(A661="","",B661*86400*'Série de vazões medidas'!B663/1000000)</f>
        <v>#NUM!</v>
      </c>
      <c r="E661" t="e">
        <f>IF(A661="","",VLOOKUP(C661*1000000,'Dados gerais'!$C$28:$D$2916,2))</f>
        <v>#NUM!</v>
      </c>
      <c r="F661" s="5" t="e">
        <f>IF(A661="","",VLOOKUP(MONTH($A661),'Dados gerais'!$I$5:$J$16,2))</f>
        <v>#NUM!</v>
      </c>
      <c r="G661" s="5" t="e">
        <f t="shared" si="40"/>
        <v>#NUM!</v>
      </c>
      <c r="H661" s="1" t="e">
        <f>IF(A661="","",IF(C661&lt;'Dados gerais'!$B$15/1000000,0,('Dados gerais'!$B$21+'Dados gerais'!$B$19)*86400*'Série de vazões medidas'!B663/1000000))</f>
        <v>#NUM!</v>
      </c>
      <c r="I661" s="5" t="e">
        <f t="shared" si="41"/>
        <v>#NUM!</v>
      </c>
      <c r="J661" s="5" t="e">
        <f>IF(A661="","",MAX(0,I661-'Dados gerais'!$B$14/1000000))</f>
        <v>#NUM!</v>
      </c>
      <c r="K661" s="5" t="e">
        <f t="shared" si="43"/>
        <v>#NUM!</v>
      </c>
    </row>
    <row r="662" spans="1:11" x14ac:dyDescent="0.25">
      <c r="A662" s="2" t="e">
        <f>'Série de vazões medidas'!A664</f>
        <v>#NUM!</v>
      </c>
      <c r="B662" s="1" t="e">
        <f>IF(A662="","",'Série de vazões medidas'!C664*'Dados gerais'!$B$11/'Dados gerais'!$B$10)</f>
        <v>#NUM!</v>
      </c>
      <c r="C662" s="4" t="e">
        <f t="shared" si="42"/>
        <v>#NUM!</v>
      </c>
      <c r="D662" s="4" t="e">
        <f>IF(A662="","",B662*86400*'Série de vazões medidas'!B664/1000000)</f>
        <v>#NUM!</v>
      </c>
      <c r="E662" t="e">
        <f>IF(A662="","",VLOOKUP(C662*1000000,'Dados gerais'!$C$28:$D$2916,2))</f>
        <v>#NUM!</v>
      </c>
      <c r="F662" s="5" t="e">
        <f>IF(A662="","",VLOOKUP(MONTH($A662),'Dados gerais'!$I$5:$J$16,2))</f>
        <v>#NUM!</v>
      </c>
      <c r="G662" s="5" t="e">
        <f t="shared" si="40"/>
        <v>#NUM!</v>
      </c>
      <c r="H662" s="1" t="e">
        <f>IF(A662="","",IF(C662&lt;'Dados gerais'!$B$15/1000000,0,('Dados gerais'!$B$21+'Dados gerais'!$B$19)*86400*'Série de vazões medidas'!B664/1000000))</f>
        <v>#NUM!</v>
      </c>
      <c r="I662" s="5" t="e">
        <f t="shared" si="41"/>
        <v>#NUM!</v>
      </c>
      <c r="J662" s="5" t="e">
        <f>IF(A662="","",MAX(0,I662-'Dados gerais'!$B$14/1000000))</f>
        <v>#NUM!</v>
      </c>
      <c r="K662" s="5" t="e">
        <f t="shared" si="43"/>
        <v>#NUM!</v>
      </c>
    </row>
    <row r="663" spans="1:11" x14ac:dyDescent="0.25">
      <c r="A663" s="2" t="e">
        <f>'Série de vazões medidas'!A665</f>
        <v>#NUM!</v>
      </c>
      <c r="B663" s="1" t="e">
        <f>IF(A663="","",'Série de vazões medidas'!C665*'Dados gerais'!$B$11/'Dados gerais'!$B$10)</f>
        <v>#NUM!</v>
      </c>
      <c r="C663" s="4" t="e">
        <f t="shared" si="42"/>
        <v>#NUM!</v>
      </c>
      <c r="D663" s="4" t="e">
        <f>IF(A663="","",B663*86400*'Série de vazões medidas'!B665/1000000)</f>
        <v>#NUM!</v>
      </c>
      <c r="E663" t="e">
        <f>IF(A663="","",VLOOKUP(C663*1000000,'Dados gerais'!$C$28:$D$2916,2))</f>
        <v>#NUM!</v>
      </c>
      <c r="F663" s="5" t="e">
        <f>IF(A663="","",VLOOKUP(MONTH($A663),'Dados gerais'!$I$5:$J$16,2))</f>
        <v>#NUM!</v>
      </c>
      <c r="G663" s="5" t="e">
        <f t="shared" si="40"/>
        <v>#NUM!</v>
      </c>
      <c r="H663" s="1" t="e">
        <f>IF(A663="","",IF(C663&lt;'Dados gerais'!$B$15/1000000,0,('Dados gerais'!$B$21+'Dados gerais'!$B$19)*86400*'Série de vazões medidas'!B665/1000000))</f>
        <v>#NUM!</v>
      </c>
      <c r="I663" s="5" t="e">
        <f t="shared" si="41"/>
        <v>#NUM!</v>
      </c>
      <c r="J663" s="5" t="e">
        <f>IF(A663="","",MAX(0,I663-'Dados gerais'!$B$14/1000000))</f>
        <v>#NUM!</v>
      </c>
      <c r="K663" s="5" t="e">
        <f t="shared" si="43"/>
        <v>#NUM!</v>
      </c>
    </row>
    <row r="664" spans="1:11" x14ac:dyDescent="0.25">
      <c r="A664" s="2" t="e">
        <f>'Série de vazões medidas'!A666</f>
        <v>#NUM!</v>
      </c>
      <c r="B664" s="1" t="e">
        <f>IF(A664="","",'Série de vazões medidas'!C666*'Dados gerais'!$B$11/'Dados gerais'!$B$10)</f>
        <v>#NUM!</v>
      </c>
      <c r="C664" s="4" t="e">
        <f t="shared" si="42"/>
        <v>#NUM!</v>
      </c>
      <c r="D664" s="4" t="e">
        <f>IF(A664="","",B664*86400*'Série de vazões medidas'!B666/1000000)</f>
        <v>#NUM!</v>
      </c>
      <c r="E664" t="e">
        <f>IF(A664="","",VLOOKUP(C664*1000000,'Dados gerais'!$C$28:$D$2916,2))</f>
        <v>#NUM!</v>
      </c>
      <c r="F664" s="5" t="e">
        <f>IF(A664="","",VLOOKUP(MONTH($A664),'Dados gerais'!$I$5:$J$16,2))</f>
        <v>#NUM!</v>
      </c>
      <c r="G664" s="5" t="e">
        <f t="shared" si="40"/>
        <v>#NUM!</v>
      </c>
      <c r="H664" s="1" t="e">
        <f>IF(A664="","",IF(C664&lt;'Dados gerais'!$B$15/1000000,0,('Dados gerais'!$B$21+'Dados gerais'!$B$19)*86400*'Série de vazões medidas'!B666/1000000))</f>
        <v>#NUM!</v>
      </c>
      <c r="I664" s="5" t="e">
        <f t="shared" si="41"/>
        <v>#NUM!</v>
      </c>
      <c r="J664" s="5" t="e">
        <f>IF(A664="","",MAX(0,I664-'Dados gerais'!$B$14/1000000))</f>
        <v>#NUM!</v>
      </c>
      <c r="K664" s="5" t="e">
        <f t="shared" si="43"/>
        <v>#NUM!</v>
      </c>
    </row>
    <row r="665" spans="1:11" x14ac:dyDescent="0.25">
      <c r="A665" s="2" t="e">
        <f>'Série de vazões medidas'!A667</f>
        <v>#NUM!</v>
      </c>
      <c r="B665" s="1" t="e">
        <f>IF(A665="","",'Série de vazões medidas'!C667*'Dados gerais'!$B$11/'Dados gerais'!$B$10)</f>
        <v>#NUM!</v>
      </c>
      <c r="C665" s="4" t="e">
        <f t="shared" si="42"/>
        <v>#NUM!</v>
      </c>
      <c r="D665" s="4" t="e">
        <f>IF(A665="","",B665*86400*'Série de vazões medidas'!B667/1000000)</f>
        <v>#NUM!</v>
      </c>
      <c r="E665" t="e">
        <f>IF(A665="","",VLOOKUP(C665*1000000,'Dados gerais'!$C$28:$D$2916,2))</f>
        <v>#NUM!</v>
      </c>
      <c r="F665" s="5" t="e">
        <f>IF(A665="","",VLOOKUP(MONTH($A665),'Dados gerais'!$I$5:$J$16,2))</f>
        <v>#NUM!</v>
      </c>
      <c r="G665" s="5" t="e">
        <f t="shared" si="40"/>
        <v>#NUM!</v>
      </c>
      <c r="H665" s="1" t="e">
        <f>IF(A665="","",IF(C665&lt;'Dados gerais'!$B$15/1000000,0,('Dados gerais'!$B$21+'Dados gerais'!$B$19)*86400*'Série de vazões medidas'!B667/1000000))</f>
        <v>#NUM!</v>
      </c>
      <c r="I665" s="5" t="e">
        <f t="shared" si="41"/>
        <v>#NUM!</v>
      </c>
      <c r="J665" s="5" t="e">
        <f>IF(A665="","",MAX(0,I665-'Dados gerais'!$B$14/1000000))</f>
        <v>#NUM!</v>
      </c>
      <c r="K665" s="5" t="e">
        <f t="shared" si="43"/>
        <v>#NUM!</v>
      </c>
    </row>
    <row r="666" spans="1:11" x14ac:dyDescent="0.25">
      <c r="A666" s="2" t="e">
        <f>'Série de vazões medidas'!A668</f>
        <v>#NUM!</v>
      </c>
      <c r="B666" s="1" t="e">
        <f>IF(A666="","",'Série de vazões medidas'!C668*'Dados gerais'!$B$11/'Dados gerais'!$B$10)</f>
        <v>#NUM!</v>
      </c>
      <c r="C666" s="4" t="e">
        <f t="shared" si="42"/>
        <v>#NUM!</v>
      </c>
      <c r="D666" s="4" t="e">
        <f>IF(A666="","",B666*86400*'Série de vazões medidas'!B668/1000000)</f>
        <v>#NUM!</v>
      </c>
      <c r="E666" t="e">
        <f>IF(A666="","",VLOOKUP(C666*1000000,'Dados gerais'!$C$28:$D$2916,2))</f>
        <v>#NUM!</v>
      </c>
      <c r="F666" s="5" t="e">
        <f>IF(A666="","",VLOOKUP(MONTH($A666),'Dados gerais'!$I$5:$J$16,2))</f>
        <v>#NUM!</v>
      </c>
      <c r="G666" s="5" t="e">
        <f t="shared" si="40"/>
        <v>#NUM!</v>
      </c>
      <c r="H666" s="1" t="e">
        <f>IF(A666="","",IF(C666&lt;'Dados gerais'!$B$15/1000000,0,('Dados gerais'!$B$21+'Dados gerais'!$B$19)*86400*'Série de vazões medidas'!B668/1000000))</f>
        <v>#NUM!</v>
      </c>
      <c r="I666" s="5" t="e">
        <f t="shared" si="41"/>
        <v>#NUM!</v>
      </c>
      <c r="J666" s="5" t="e">
        <f>IF(A666="","",MAX(0,I666-'Dados gerais'!$B$14/1000000))</f>
        <v>#NUM!</v>
      </c>
      <c r="K666" s="5" t="e">
        <f t="shared" si="43"/>
        <v>#NUM!</v>
      </c>
    </row>
    <row r="667" spans="1:11" x14ac:dyDescent="0.25">
      <c r="A667" s="2" t="e">
        <f>'Série de vazões medidas'!A669</f>
        <v>#NUM!</v>
      </c>
      <c r="B667" s="1" t="e">
        <f>IF(A667="","",'Série de vazões medidas'!C669*'Dados gerais'!$B$11/'Dados gerais'!$B$10)</f>
        <v>#NUM!</v>
      </c>
      <c r="C667" s="4" t="e">
        <f t="shared" si="42"/>
        <v>#NUM!</v>
      </c>
      <c r="D667" s="4" t="e">
        <f>IF(A667="","",B667*86400*'Série de vazões medidas'!B669/1000000)</f>
        <v>#NUM!</v>
      </c>
      <c r="E667" t="e">
        <f>IF(A667="","",VLOOKUP(C667*1000000,'Dados gerais'!$C$28:$D$2916,2))</f>
        <v>#NUM!</v>
      </c>
      <c r="F667" s="5" t="e">
        <f>IF(A667="","",VLOOKUP(MONTH($A667),'Dados gerais'!$I$5:$J$16,2))</f>
        <v>#NUM!</v>
      </c>
      <c r="G667" s="5" t="e">
        <f t="shared" si="40"/>
        <v>#NUM!</v>
      </c>
      <c r="H667" s="1" t="e">
        <f>IF(A667="","",IF(C667&lt;'Dados gerais'!$B$15/1000000,0,('Dados gerais'!$B$21+'Dados gerais'!$B$19)*86400*'Série de vazões medidas'!B669/1000000))</f>
        <v>#NUM!</v>
      </c>
      <c r="I667" s="5" t="e">
        <f t="shared" si="41"/>
        <v>#NUM!</v>
      </c>
      <c r="J667" s="5" t="e">
        <f>IF(A667="","",MAX(0,I667-'Dados gerais'!$B$14/1000000))</f>
        <v>#NUM!</v>
      </c>
      <c r="K667" s="5" t="e">
        <f t="shared" si="43"/>
        <v>#NUM!</v>
      </c>
    </row>
    <row r="668" spans="1:11" x14ac:dyDescent="0.25">
      <c r="A668" s="2" t="e">
        <f>'Série de vazões medidas'!A670</f>
        <v>#NUM!</v>
      </c>
      <c r="B668" s="1" t="e">
        <f>IF(A668="","",'Série de vazões medidas'!C670*'Dados gerais'!$B$11/'Dados gerais'!$B$10)</f>
        <v>#NUM!</v>
      </c>
      <c r="C668" s="4" t="e">
        <f t="shared" si="42"/>
        <v>#NUM!</v>
      </c>
      <c r="D668" s="4" t="e">
        <f>IF(A668="","",B668*86400*'Série de vazões medidas'!B670/1000000)</f>
        <v>#NUM!</v>
      </c>
      <c r="E668" t="e">
        <f>IF(A668="","",VLOOKUP(C668*1000000,'Dados gerais'!$C$28:$D$2916,2))</f>
        <v>#NUM!</v>
      </c>
      <c r="F668" s="5" t="e">
        <f>IF(A668="","",VLOOKUP(MONTH($A668),'Dados gerais'!$I$5:$J$16,2))</f>
        <v>#NUM!</v>
      </c>
      <c r="G668" s="5" t="e">
        <f t="shared" si="40"/>
        <v>#NUM!</v>
      </c>
      <c r="H668" s="1" t="e">
        <f>IF(A668="","",IF(C668&lt;'Dados gerais'!$B$15/1000000,0,('Dados gerais'!$B$21+'Dados gerais'!$B$19)*86400*'Série de vazões medidas'!B670/1000000))</f>
        <v>#NUM!</v>
      </c>
      <c r="I668" s="5" t="e">
        <f t="shared" si="41"/>
        <v>#NUM!</v>
      </c>
      <c r="J668" s="5" t="e">
        <f>IF(A668="","",MAX(0,I668-'Dados gerais'!$B$14/1000000))</f>
        <v>#NUM!</v>
      </c>
      <c r="K668" s="5" t="e">
        <f t="shared" si="43"/>
        <v>#NUM!</v>
      </c>
    </row>
    <row r="669" spans="1:11" x14ac:dyDescent="0.25">
      <c r="A669" s="2" t="e">
        <f>'Série de vazões medidas'!A671</f>
        <v>#NUM!</v>
      </c>
      <c r="B669" s="1" t="e">
        <f>IF(A669="","",'Série de vazões medidas'!C671*'Dados gerais'!$B$11/'Dados gerais'!$B$10)</f>
        <v>#NUM!</v>
      </c>
      <c r="C669" s="4" t="e">
        <f t="shared" si="42"/>
        <v>#NUM!</v>
      </c>
      <c r="D669" s="4" t="e">
        <f>IF(A669="","",B669*86400*'Série de vazões medidas'!B671/1000000)</f>
        <v>#NUM!</v>
      </c>
      <c r="E669" t="e">
        <f>IF(A669="","",VLOOKUP(C669*1000000,'Dados gerais'!$C$28:$D$2916,2))</f>
        <v>#NUM!</v>
      </c>
      <c r="F669" s="5" t="e">
        <f>IF(A669="","",VLOOKUP(MONTH($A669),'Dados gerais'!$I$5:$J$16,2))</f>
        <v>#NUM!</v>
      </c>
      <c r="G669" s="5" t="e">
        <f t="shared" si="40"/>
        <v>#NUM!</v>
      </c>
      <c r="H669" s="1" t="e">
        <f>IF(A669="","",IF(C669&lt;'Dados gerais'!$B$15/1000000,0,('Dados gerais'!$B$21+'Dados gerais'!$B$19)*86400*'Série de vazões medidas'!B671/1000000))</f>
        <v>#NUM!</v>
      </c>
      <c r="I669" s="5" t="e">
        <f t="shared" si="41"/>
        <v>#NUM!</v>
      </c>
      <c r="J669" s="5" t="e">
        <f>IF(A669="","",MAX(0,I669-'Dados gerais'!$B$14/1000000))</f>
        <v>#NUM!</v>
      </c>
      <c r="K669" s="5" t="e">
        <f t="shared" si="43"/>
        <v>#NUM!</v>
      </c>
    </row>
    <row r="670" spans="1:11" x14ac:dyDescent="0.25">
      <c r="A670" s="2" t="e">
        <f>'Série de vazões medidas'!A672</f>
        <v>#NUM!</v>
      </c>
      <c r="B670" s="1" t="e">
        <f>IF(A670="","",'Série de vazões medidas'!C672*'Dados gerais'!$B$11/'Dados gerais'!$B$10)</f>
        <v>#NUM!</v>
      </c>
      <c r="C670" s="4" t="e">
        <f t="shared" si="42"/>
        <v>#NUM!</v>
      </c>
      <c r="D670" s="4" t="e">
        <f>IF(A670="","",B670*86400*'Série de vazões medidas'!B672/1000000)</f>
        <v>#NUM!</v>
      </c>
      <c r="E670" t="e">
        <f>IF(A670="","",VLOOKUP(C670*1000000,'Dados gerais'!$C$28:$D$2916,2))</f>
        <v>#NUM!</v>
      </c>
      <c r="F670" s="5" t="e">
        <f>IF(A670="","",VLOOKUP(MONTH($A670),'Dados gerais'!$I$5:$J$16,2))</f>
        <v>#NUM!</v>
      </c>
      <c r="G670" s="5" t="e">
        <f t="shared" si="40"/>
        <v>#NUM!</v>
      </c>
      <c r="H670" s="1" t="e">
        <f>IF(A670="","",IF(C670&lt;'Dados gerais'!$B$15/1000000,0,('Dados gerais'!$B$21+'Dados gerais'!$B$19)*86400*'Série de vazões medidas'!B672/1000000))</f>
        <v>#NUM!</v>
      </c>
      <c r="I670" s="5" t="e">
        <f t="shared" si="41"/>
        <v>#NUM!</v>
      </c>
      <c r="J670" s="5" t="e">
        <f>IF(A670="","",MAX(0,I670-'Dados gerais'!$B$14/1000000))</f>
        <v>#NUM!</v>
      </c>
      <c r="K670" s="5" t="e">
        <f t="shared" si="43"/>
        <v>#NUM!</v>
      </c>
    </row>
    <row r="671" spans="1:11" x14ac:dyDescent="0.25">
      <c r="A671" s="2" t="e">
        <f>'Série de vazões medidas'!A673</f>
        <v>#NUM!</v>
      </c>
      <c r="B671" s="1" t="e">
        <f>IF(A671="","",'Série de vazões medidas'!C673*'Dados gerais'!$B$11/'Dados gerais'!$B$10)</f>
        <v>#NUM!</v>
      </c>
      <c r="C671" s="4" t="e">
        <f t="shared" si="42"/>
        <v>#NUM!</v>
      </c>
      <c r="D671" s="4" t="e">
        <f>IF(A671="","",B671*86400*'Série de vazões medidas'!B673/1000000)</f>
        <v>#NUM!</v>
      </c>
      <c r="E671" t="e">
        <f>IF(A671="","",VLOOKUP(C671*1000000,'Dados gerais'!$C$28:$D$2916,2))</f>
        <v>#NUM!</v>
      </c>
      <c r="F671" s="5" t="e">
        <f>IF(A671="","",VLOOKUP(MONTH($A671),'Dados gerais'!$I$5:$J$16,2))</f>
        <v>#NUM!</v>
      </c>
      <c r="G671" s="5" t="e">
        <f t="shared" si="40"/>
        <v>#NUM!</v>
      </c>
      <c r="H671" s="1" t="e">
        <f>IF(A671="","",IF(C671&lt;'Dados gerais'!$B$15/1000000,0,('Dados gerais'!$B$21+'Dados gerais'!$B$19)*86400*'Série de vazões medidas'!B673/1000000))</f>
        <v>#NUM!</v>
      </c>
      <c r="I671" s="5" t="e">
        <f t="shared" si="41"/>
        <v>#NUM!</v>
      </c>
      <c r="J671" s="5" t="e">
        <f>IF(A671="","",MAX(0,I671-'Dados gerais'!$B$14/1000000))</f>
        <v>#NUM!</v>
      </c>
      <c r="K671" s="5" t="e">
        <f t="shared" si="43"/>
        <v>#NUM!</v>
      </c>
    </row>
    <row r="672" spans="1:11" x14ac:dyDescent="0.25">
      <c r="A672" s="2" t="e">
        <f>'Série de vazões medidas'!A674</f>
        <v>#NUM!</v>
      </c>
      <c r="B672" s="1" t="e">
        <f>IF(A672="","",'Série de vazões medidas'!C674*'Dados gerais'!$B$11/'Dados gerais'!$B$10)</f>
        <v>#NUM!</v>
      </c>
      <c r="C672" s="4" t="e">
        <f t="shared" si="42"/>
        <v>#NUM!</v>
      </c>
      <c r="D672" s="4" t="e">
        <f>IF(A672="","",B672*86400*'Série de vazões medidas'!B674/1000000)</f>
        <v>#NUM!</v>
      </c>
      <c r="E672" t="e">
        <f>IF(A672="","",VLOOKUP(C672*1000000,'Dados gerais'!$C$28:$D$2916,2))</f>
        <v>#NUM!</v>
      </c>
      <c r="F672" s="5" t="e">
        <f>IF(A672="","",VLOOKUP(MONTH($A672),'Dados gerais'!$I$5:$J$16,2))</f>
        <v>#NUM!</v>
      </c>
      <c r="G672" s="5" t="e">
        <f t="shared" si="40"/>
        <v>#NUM!</v>
      </c>
      <c r="H672" s="1" t="e">
        <f>IF(A672="","",IF(C672&lt;'Dados gerais'!$B$15/1000000,0,('Dados gerais'!$B$21+'Dados gerais'!$B$19)*86400*'Série de vazões medidas'!B674/1000000))</f>
        <v>#NUM!</v>
      </c>
      <c r="I672" s="5" t="e">
        <f t="shared" si="41"/>
        <v>#NUM!</v>
      </c>
      <c r="J672" s="5" t="e">
        <f>IF(A672="","",MAX(0,I672-'Dados gerais'!$B$14/1000000))</f>
        <v>#NUM!</v>
      </c>
      <c r="K672" s="5" t="e">
        <f t="shared" si="43"/>
        <v>#NUM!</v>
      </c>
    </row>
    <row r="673" spans="1:11" x14ac:dyDescent="0.25">
      <c r="A673" s="2" t="e">
        <f>'Série de vazões medidas'!A675</f>
        <v>#NUM!</v>
      </c>
      <c r="B673" s="1" t="e">
        <f>IF(A673="","",'Série de vazões medidas'!C675*'Dados gerais'!$B$11/'Dados gerais'!$B$10)</f>
        <v>#NUM!</v>
      </c>
      <c r="C673" s="4" t="e">
        <f t="shared" si="42"/>
        <v>#NUM!</v>
      </c>
      <c r="D673" s="4" t="e">
        <f>IF(A673="","",B673*86400*'Série de vazões medidas'!B675/1000000)</f>
        <v>#NUM!</v>
      </c>
      <c r="E673" t="e">
        <f>IF(A673="","",VLOOKUP(C673*1000000,'Dados gerais'!$C$28:$D$2916,2))</f>
        <v>#NUM!</v>
      </c>
      <c r="F673" s="5" t="e">
        <f>IF(A673="","",VLOOKUP(MONTH($A673),'Dados gerais'!$I$5:$J$16,2))</f>
        <v>#NUM!</v>
      </c>
      <c r="G673" s="5" t="e">
        <f t="shared" si="40"/>
        <v>#NUM!</v>
      </c>
      <c r="H673" s="1" t="e">
        <f>IF(A673="","",IF(C673&lt;'Dados gerais'!$B$15/1000000,0,('Dados gerais'!$B$21+'Dados gerais'!$B$19)*86400*'Série de vazões medidas'!B675/1000000))</f>
        <v>#NUM!</v>
      </c>
      <c r="I673" s="5" t="e">
        <f t="shared" si="41"/>
        <v>#NUM!</v>
      </c>
      <c r="J673" s="5" t="e">
        <f>IF(A673="","",MAX(0,I673-'Dados gerais'!$B$14/1000000))</f>
        <v>#NUM!</v>
      </c>
      <c r="K673" s="5" t="e">
        <f t="shared" si="43"/>
        <v>#NUM!</v>
      </c>
    </row>
    <row r="674" spans="1:11" x14ac:dyDescent="0.25">
      <c r="A674" s="2" t="e">
        <f>'Série de vazões medidas'!A676</f>
        <v>#NUM!</v>
      </c>
      <c r="B674" s="1" t="e">
        <f>IF(A674="","",'Série de vazões medidas'!C676*'Dados gerais'!$B$11/'Dados gerais'!$B$10)</f>
        <v>#NUM!</v>
      </c>
      <c r="C674" s="4" t="e">
        <f t="shared" si="42"/>
        <v>#NUM!</v>
      </c>
      <c r="D674" s="4" t="e">
        <f>IF(A674="","",B674*86400*'Série de vazões medidas'!B676/1000000)</f>
        <v>#NUM!</v>
      </c>
      <c r="E674" t="e">
        <f>IF(A674="","",VLOOKUP(C674*1000000,'Dados gerais'!$C$28:$D$2916,2))</f>
        <v>#NUM!</v>
      </c>
      <c r="F674" s="5" t="e">
        <f>IF(A674="","",VLOOKUP(MONTH($A674),'Dados gerais'!$I$5:$J$16,2))</f>
        <v>#NUM!</v>
      </c>
      <c r="G674" s="5" t="e">
        <f t="shared" si="40"/>
        <v>#NUM!</v>
      </c>
      <c r="H674" s="1" t="e">
        <f>IF(A674="","",IF(C674&lt;'Dados gerais'!$B$15/1000000,0,('Dados gerais'!$B$21+'Dados gerais'!$B$19)*86400*'Série de vazões medidas'!B676/1000000))</f>
        <v>#NUM!</v>
      </c>
      <c r="I674" s="5" t="e">
        <f t="shared" si="41"/>
        <v>#NUM!</v>
      </c>
      <c r="J674" s="5" t="e">
        <f>IF(A674="","",MAX(0,I674-'Dados gerais'!$B$14/1000000))</f>
        <v>#NUM!</v>
      </c>
      <c r="K674" s="5" t="e">
        <f t="shared" si="43"/>
        <v>#NUM!</v>
      </c>
    </row>
    <row r="675" spans="1:11" x14ac:dyDescent="0.25">
      <c r="A675" s="2" t="e">
        <f>'Série de vazões medidas'!A677</f>
        <v>#NUM!</v>
      </c>
      <c r="B675" s="1" t="e">
        <f>IF(A675="","",'Série de vazões medidas'!C677*'Dados gerais'!$B$11/'Dados gerais'!$B$10)</f>
        <v>#NUM!</v>
      </c>
      <c r="C675" s="4" t="e">
        <f t="shared" si="42"/>
        <v>#NUM!</v>
      </c>
      <c r="D675" s="4" t="e">
        <f>IF(A675="","",B675*86400*'Série de vazões medidas'!B677/1000000)</f>
        <v>#NUM!</v>
      </c>
      <c r="E675" t="e">
        <f>IF(A675="","",VLOOKUP(C675*1000000,'Dados gerais'!$C$28:$D$2916,2))</f>
        <v>#NUM!</v>
      </c>
      <c r="F675" s="5" t="e">
        <f>IF(A675="","",VLOOKUP(MONTH($A675),'Dados gerais'!$I$5:$J$16,2))</f>
        <v>#NUM!</v>
      </c>
      <c r="G675" s="5" t="e">
        <f t="shared" si="40"/>
        <v>#NUM!</v>
      </c>
      <c r="H675" s="1" t="e">
        <f>IF(A675="","",IF(C675&lt;'Dados gerais'!$B$15/1000000,0,('Dados gerais'!$B$21+'Dados gerais'!$B$19)*86400*'Série de vazões medidas'!B677/1000000))</f>
        <v>#NUM!</v>
      </c>
      <c r="I675" s="5" t="e">
        <f t="shared" si="41"/>
        <v>#NUM!</v>
      </c>
      <c r="J675" s="5" t="e">
        <f>IF(A675="","",MAX(0,I675-'Dados gerais'!$B$14/1000000))</f>
        <v>#NUM!</v>
      </c>
      <c r="K675" s="5" t="e">
        <f t="shared" si="43"/>
        <v>#NUM!</v>
      </c>
    </row>
    <row r="676" spans="1:11" x14ac:dyDescent="0.25">
      <c r="A676" s="2" t="e">
        <f>'Série de vazões medidas'!A678</f>
        <v>#NUM!</v>
      </c>
      <c r="B676" s="1" t="e">
        <f>IF(A676="","",'Série de vazões medidas'!C678*'Dados gerais'!$B$11/'Dados gerais'!$B$10)</f>
        <v>#NUM!</v>
      </c>
      <c r="C676" s="4" t="e">
        <f t="shared" si="42"/>
        <v>#NUM!</v>
      </c>
      <c r="D676" s="4" t="e">
        <f>IF(A676="","",B676*86400*'Série de vazões medidas'!B678/1000000)</f>
        <v>#NUM!</v>
      </c>
      <c r="E676" t="e">
        <f>IF(A676="","",VLOOKUP(C676*1000000,'Dados gerais'!$C$28:$D$2916,2))</f>
        <v>#NUM!</v>
      </c>
      <c r="F676" s="5" t="e">
        <f>IF(A676="","",VLOOKUP(MONTH($A676),'Dados gerais'!$I$5:$J$16,2))</f>
        <v>#NUM!</v>
      </c>
      <c r="G676" s="5" t="e">
        <f t="shared" si="40"/>
        <v>#NUM!</v>
      </c>
      <c r="H676" s="1" t="e">
        <f>IF(A676="","",IF(C676&lt;'Dados gerais'!$B$15/1000000,0,('Dados gerais'!$B$21+'Dados gerais'!$B$19)*86400*'Série de vazões medidas'!B678/1000000))</f>
        <v>#NUM!</v>
      </c>
      <c r="I676" s="5" t="e">
        <f t="shared" si="41"/>
        <v>#NUM!</v>
      </c>
      <c r="J676" s="5" t="e">
        <f>IF(A676="","",MAX(0,I676-'Dados gerais'!$B$14/1000000))</f>
        <v>#NUM!</v>
      </c>
      <c r="K676" s="5" t="e">
        <f t="shared" si="43"/>
        <v>#NUM!</v>
      </c>
    </row>
    <row r="677" spans="1:11" x14ac:dyDescent="0.25">
      <c r="A677" s="2" t="e">
        <f>'Série de vazões medidas'!A679</f>
        <v>#NUM!</v>
      </c>
      <c r="B677" s="1" t="e">
        <f>IF(A677="","",'Série de vazões medidas'!C679*'Dados gerais'!$B$11/'Dados gerais'!$B$10)</f>
        <v>#NUM!</v>
      </c>
      <c r="C677" s="4" t="e">
        <f t="shared" si="42"/>
        <v>#NUM!</v>
      </c>
      <c r="D677" s="4" t="e">
        <f>IF(A677="","",B677*86400*'Série de vazões medidas'!B679/1000000)</f>
        <v>#NUM!</v>
      </c>
      <c r="E677" t="e">
        <f>IF(A677="","",VLOOKUP(C677*1000000,'Dados gerais'!$C$28:$D$2916,2))</f>
        <v>#NUM!</v>
      </c>
      <c r="F677" s="5" t="e">
        <f>IF(A677="","",VLOOKUP(MONTH($A677),'Dados gerais'!$I$5:$J$16,2))</f>
        <v>#NUM!</v>
      </c>
      <c r="G677" s="5" t="e">
        <f t="shared" si="40"/>
        <v>#NUM!</v>
      </c>
      <c r="H677" s="1" t="e">
        <f>IF(A677="","",IF(C677&lt;'Dados gerais'!$B$15/1000000,0,('Dados gerais'!$B$21+'Dados gerais'!$B$19)*86400*'Série de vazões medidas'!B679/1000000))</f>
        <v>#NUM!</v>
      </c>
      <c r="I677" s="5" t="e">
        <f t="shared" si="41"/>
        <v>#NUM!</v>
      </c>
      <c r="J677" s="5" t="e">
        <f>IF(A677="","",MAX(0,I677-'Dados gerais'!$B$14/1000000))</f>
        <v>#NUM!</v>
      </c>
      <c r="K677" s="5" t="e">
        <f t="shared" si="43"/>
        <v>#NUM!</v>
      </c>
    </row>
    <row r="678" spans="1:11" x14ac:dyDescent="0.25">
      <c r="A678" s="2" t="e">
        <f>'Série de vazões medidas'!A680</f>
        <v>#NUM!</v>
      </c>
      <c r="B678" s="1" t="e">
        <f>IF(A678="","",'Série de vazões medidas'!C680*'Dados gerais'!$B$11/'Dados gerais'!$B$10)</f>
        <v>#NUM!</v>
      </c>
      <c r="C678" s="4" t="e">
        <f t="shared" si="42"/>
        <v>#NUM!</v>
      </c>
      <c r="D678" s="4" t="e">
        <f>IF(A678="","",B678*86400*'Série de vazões medidas'!B680/1000000)</f>
        <v>#NUM!</v>
      </c>
      <c r="E678" t="e">
        <f>IF(A678="","",VLOOKUP(C678*1000000,'Dados gerais'!$C$28:$D$2916,2))</f>
        <v>#NUM!</v>
      </c>
      <c r="F678" s="5" t="e">
        <f>IF(A678="","",VLOOKUP(MONTH($A678),'Dados gerais'!$I$5:$J$16,2))</f>
        <v>#NUM!</v>
      </c>
      <c r="G678" s="5" t="e">
        <f t="shared" si="40"/>
        <v>#NUM!</v>
      </c>
      <c r="H678" s="1" t="e">
        <f>IF(A678="","",IF(C678&lt;'Dados gerais'!$B$15/1000000,0,('Dados gerais'!$B$21+'Dados gerais'!$B$19)*86400*'Série de vazões medidas'!B680/1000000))</f>
        <v>#NUM!</v>
      </c>
      <c r="I678" s="5" t="e">
        <f t="shared" si="41"/>
        <v>#NUM!</v>
      </c>
      <c r="J678" s="5" t="e">
        <f>IF(A678="","",MAX(0,I678-'Dados gerais'!$B$14/1000000))</f>
        <v>#NUM!</v>
      </c>
      <c r="K678" s="5" t="e">
        <f t="shared" si="43"/>
        <v>#NUM!</v>
      </c>
    </row>
    <row r="679" spans="1:11" x14ac:dyDescent="0.25">
      <c r="A679" s="2" t="e">
        <f>'Série de vazões medidas'!A681</f>
        <v>#NUM!</v>
      </c>
      <c r="B679" s="1" t="e">
        <f>IF(A679="","",'Série de vazões medidas'!C681*'Dados gerais'!$B$11/'Dados gerais'!$B$10)</f>
        <v>#NUM!</v>
      </c>
      <c r="C679" s="4" t="e">
        <f t="shared" si="42"/>
        <v>#NUM!</v>
      </c>
      <c r="D679" s="4" t="e">
        <f>IF(A679="","",B679*86400*'Série de vazões medidas'!B681/1000000)</f>
        <v>#NUM!</v>
      </c>
      <c r="E679" t="e">
        <f>IF(A679="","",VLOOKUP(C679*1000000,'Dados gerais'!$C$28:$D$2916,2))</f>
        <v>#NUM!</v>
      </c>
      <c r="F679" s="5" t="e">
        <f>IF(A679="","",VLOOKUP(MONTH($A679),'Dados gerais'!$I$5:$J$16,2))</f>
        <v>#NUM!</v>
      </c>
      <c r="G679" s="5" t="e">
        <f t="shared" si="40"/>
        <v>#NUM!</v>
      </c>
      <c r="H679" s="1" t="e">
        <f>IF(A679="","",IF(C679&lt;'Dados gerais'!$B$15/1000000,0,('Dados gerais'!$B$21+'Dados gerais'!$B$19)*86400*'Série de vazões medidas'!B681/1000000))</f>
        <v>#NUM!</v>
      </c>
      <c r="I679" s="5" t="e">
        <f t="shared" si="41"/>
        <v>#NUM!</v>
      </c>
      <c r="J679" s="5" t="e">
        <f>IF(A679="","",MAX(0,I679-'Dados gerais'!$B$14/1000000))</f>
        <v>#NUM!</v>
      </c>
      <c r="K679" s="5" t="e">
        <f t="shared" si="43"/>
        <v>#NUM!</v>
      </c>
    </row>
    <row r="680" spans="1:11" x14ac:dyDescent="0.25">
      <c r="A680" s="2" t="e">
        <f>'Série de vazões medidas'!A682</f>
        <v>#NUM!</v>
      </c>
      <c r="B680" s="1" t="e">
        <f>IF(A680="","",'Série de vazões medidas'!C682*'Dados gerais'!$B$11/'Dados gerais'!$B$10)</f>
        <v>#NUM!</v>
      </c>
      <c r="C680" s="4" t="e">
        <f t="shared" si="42"/>
        <v>#NUM!</v>
      </c>
      <c r="D680" s="4" t="e">
        <f>IF(A680="","",B680*86400*'Série de vazões medidas'!B682/1000000)</f>
        <v>#NUM!</v>
      </c>
      <c r="E680" t="e">
        <f>IF(A680="","",VLOOKUP(C680*1000000,'Dados gerais'!$C$28:$D$2916,2))</f>
        <v>#NUM!</v>
      </c>
      <c r="F680" s="5" t="e">
        <f>IF(A680="","",VLOOKUP(MONTH($A680),'Dados gerais'!$I$5:$J$16,2))</f>
        <v>#NUM!</v>
      </c>
      <c r="G680" s="5" t="e">
        <f t="shared" si="40"/>
        <v>#NUM!</v>
      </c>
      <c r="H680" s="1" t="e">
        <f>IF(A680="","",IF(C680&lt;'Dados gerais'!$B$15/1000000,0,('Dados gerais'!$B$21+'Dados gerais'!$B$19)*86400*'Série de vazões medidas'!B682/1000000))</f>
        <v>#NUM!</v>
      </c>
      <c r="I680" s="5" t="e">
        <f t="shared" si="41"/>
        <v>#NUM!</v>
      </c>
      <c r="J680" s="5" t="e">
        <f>IF(A680="","",MAX(0,I680-'Dados gerais'!$B$14/1000000))</f>
        <v>#NUM!</v>
      </c>
      <c r="K680" s="5" t="e">
        <f t="shared" si="43"/>
        <v>#NUM!</v>
      </c>
    </row>
    <row r="681" spans="1:11" x14ac:dyDescent="0.25">
      <c r="A681" s="2" t="e">
        <f>'Série de vazões medidas'!A683</f>
        <v>#NUM!</v>
      </c>
      <c r="B681" s="1" t="e">
        <f>IF(A681="","",'Série de vazões medidas'!C683*'Dados gerais'!$B$11/'Dados gerais'!$B$10)</f>
        <v>#NUM!</v>
      </c>
      <c r="C681" s="4" t="e">
        <f t="shared" si="42"/>
        <v>#NUM!</v>
      </c>
      <c r="D681" s="4" t="e">
        <f>IF(A681="","",B681*86400*'Série de vazões medidas'!B683/1000000)</f>
        <v>#NUM!</v>
      </c>
      <c r="E681" t="e">
        <f>IF(A681="","",VLOOKUP(C681*1000000,'Dados gerais'!$C$28:$D$2916,2))</f>
        <v>#NUM!</v>
      </c>
      <c r="F681" s="5" t="e">
        <f>IF(A681="","",VLOOKUP(MONTH($A681),'Dados gerais'!$I$5:$J$16,2))</f>
        <v>#NUM!</v>
      </c>
      <c r="G681" s="5" t="e">
        <f t="shared" si="40"/>
        <v>#NUM!</v>
      </c>
      <c r="H681" s="1" t="e">
        <f>IF(A681="","",IF(C681&lt;'Dados gerais'!$B$15/1000000,0,('Dados gerais'!$B$21+'Dados gerais'!$B$19)*86400*'Série de vazões medidas'!B683/1000000))</f>
        <v>#NUM!</v>
      </c>
      <c r="I681" s="5" t="e">
        <f t="shared" si="41"/>
        <v>#NUM!</v>
      </c>
      <c r="J681" s="5" t="e">
        <f>IF(A681="","",MAX(0,I681-'Dados gerais'!$B$14/1000000))</f>
        <v>#NUM!</v>
      </c>
      <c r="K681" s="5" t="e">
        <f t="shared" si="43"/>
        <v>#NUM!</v>
      </c>
    </row>
    <row r="682" spans="1:11" x14ac:dyDescent="0.25">
      <c r="A682" s="2" t="e">
        <f>'Série de vazões medidas'!A684</f>
        <v>#NUM!</v>
      </c>
      <c r="B682" s="1" t="e">
        <f>IF(A682="","",'Série de vazões medidas'!C684*'Dados gerais'!$B$11/'Dados gerais'!$B$10)</f>
        <v>#NUM!</v>
      </c>
      <c r="C682" s="4" t="e">
        <f t="shared" si="42"/>
        <v>#NUM!</v>
      </c>
      <c r="D682" s="4" t="e">
        <f>IF(A682="","",B682*86400*'Série de vazões medidas'!B684/1000000)</f>
        <v>#NUM!</v>
      </c>
      <c r="E682" t="e">
        <f>IF(A682="","",VLOOKUP(C682*1000000,'Dados gerais'!$C$28:$D$2916,2))</f>
        <v>#NUM!</v>
      </c>
      <c r="F682" s="5" t="e">
        <f>IF(A682="","",VLOOKUP(MONTH($A682),'Dados gerais'!$I$5:$J$16,2))</f>
        <v>#NUM!</v>
      </c>
      <c r="G682" s="5" t="e">
        <f t="shared" si="40"/>
        <v>#NUM!</v>
      </c>
      <c r="H682" s="1" t="e">
        <f>IF(A682="","",IF(C682&lt;'Dados gerais'!$B$15/1000000,0,('Dados gerais'!$B$21+'Dados gerais'!$B$19)*86400*'Série de vazões medidas'!B684/1000000))</f>
        <v>#NUM!</v>
      </c>
      <c r="I682" s="5" t="e">
        <f t="shared" si="41"/>
        <v>#NUM!</v>
      </c>
      <c r="J682" s="5" t="e">
        <f>IF(A682="","",MAX(0,I682-'Dados gerais'!$B$14/1000000))</f>
        <v>#NUM!</v>
      </c>
      <c r="K682" s="5" t="e">
        <f t="shared" si="43"/>
        <v>#NUM!</v>
      </c>
    </row>
    <row r="683" spans="1:11" x14ac:dyDescent="0.25">
      <c r="A683" s="2" t="e">
        <f>'Série de vazões medidas'!A685</f>
        <v>#NUM!</v>
      </c>
      <c r="B683" s="1" t="e">
        <f>IF(A683="","",'Série de vazões medidas'!C685*'Dados gerais'!$B$11/'Dados gerais'!$B$10)</f>
        <v>#NUM!</v>
      </c>
      <c r="C683" s="4" t="e">
        <f t="shared" si="42"/>
        <v>#NUM!</v>
      </c>
      <c r="D683" s="4" t="e">
        <f>IF(A683="","",B683*86400*'Série de vazões medidas'!B685/1000000)</f>
        <v>#NUM!</v>
      </c>
      <c r="E683" t="e">
        <f>IF(A683="","",VLOOKUP(C683*1000000,'Dados gerais'!$C$28:$D$2916,2))</f>
        <v>#NUM!</v>
      </c>
      <c r="F683" s="5" t="e">
        <f>IF(A683="","",VLOOKUP(MONTH($A683),'Dados gerais'!$I$5:$J$16,2))</f>
        <v>#NUM!</v>
      </c>
      <c r="G683" s="5" t="e">
        <f t="shared" si="40"/>
        <v>#NUM!</v>
      </c>
      <c r="H683" s="1" t="e">
        <f>IF(A683="","",IF(C683&lt;'Dados gerais'!$B$15/1000000,0,('Dados gerais'!$B$21+'Dados gerais'!$B$19)*86400*'Série de vazões medidas'!B685/1000000))</f>
        <v>#NUM!</v>
      </c>
      <c r="I683" s="5" t="e">
        <f t="shared" si="41"/>
        <v>#NUM!</v>
      </c>
      <c r="J683" s="5" t="e">
        <f>IF(A683="","",MAX(0,I683-'Dados gerais'!$B$14/1000000))</f>
        <v>#NUM!</v>
      </c>
      <c r="K683" s="5" t="e">
        <f t="shared" si="43"/>
        <v>#NUM!</v>
      </c>
    </row>
    <row r="684" spans="1:11" x14ac:dyDescent="0.25">
      <c r="A684" s="2" t="e">
        <f>'Série de vazões medidas'!A686</f>
        <v>#NUM!</v>
      </c>
      <c r="B684" s="1" t="e">
        <f>IF(A684="","",'Série de vazões medidas'!C686*'Dados gerais'!$B$11/'Dados gerais'!$B$10)</f>
        <v>#NUM!</v>
      </c>
      <c r="C684" s="4" t="e">
        <f t="shared" si="42"/>
        <v>#NUM!</v>
      </c>
      <c r="D684" s="4" t="e">
        <f>IF(A684="","",B684*86400*'Série de vazões medidas'!B686/1000000)</f>
        <v>#NUM!</v>
      </c>
      <c r="E684" t="e">
        <f>IF(A684="","",VLOOKUP(C684*1000000,'Dados gerais'!$C$28:$D$2916,2))</f>
        <v>#NUM!</v>
      </c>
      <c r="F684" s="5" t="e">
        <f>IF(A684="","",VLOOKUP(MONTH($A684),'Dados gerais'!$I$5:$J$16,2))</f>
        <v>#NUM!</v>
      </c>
      <c r="G684" s="5" t="e">
        <f t="shared" si="40"/>
        <v>#NUM!</v>
      </c>
      <c r="H684" s="1" t="e">
        <f>IF(A684="","",IF(C684&lt;'Dados gerais'!$B$15/1000000,0,('Dados gerais'!$B$21+'Dados gerais'!$B$19)*86400*'Série de vazões medidas'!B686/1000000))</f>
        <v>#NUM!</v>
      </c>
      <c r="I684" s="5" t="e">
        <f t="shared" si="41"/>
        <v>#NUM!</v>
      </c>
      <c r="J684" s="5" t="e">
        <f>IF(A684="","",MAX(0,I684-'Dados gerais'!$B$14/1000000))</f>
        <v>#NUM!</v>
      </c>
      <c r="K684" s="5" t="e">
        <f t="shared" si="43"/>
        <v>#NUM!</v>
      </c>
    </row>
    <row r="685" spans="1:11" x14ac:dyDescent="0.25">
      <c r="A685" s="2" t="e">
        <f>'Série de vazões medidas'!A687</f>
        <v>#NUM!</v>
      </c>
      <c r="B685" s="1" t="e">
        <f>IF(A685="","",'Série de vazões medidas'!C687*'Dados gerais'!$B$11/'Dados gerais'!$B$10)</f>
        <v>#NUM!</v>
      </c>
      <c r="C685" s="4" t="e">
        <f t="shared" si="42"/>
        <v>#NUM!</v>
      </c>
      <c r="D685" s="4" t="e">
        <f>IF(A685="","",B685*86400*'Série de vazões medidas'!B687/1000000)</f>
        <v>#NUM!</v>
      </c>
      <c r="E685" t="e">
        <f>IF(A685="","",VLOOKUP(C685*1000000,'Dados gerais'!$C$28:$D$2916,2))</f>
        <v>#NUM!</v>
      </c>
      <c r="F685" s="5" t="e">
        <f>IF(A685="","",VLOOKUP(MONTH($A685),'Dados gerais'!$I$5:$J$16,2))</f>
        <v>#NUM!</v>
      </c>
      <c r="G685" s="5" t="e">
        <f t="shared" si="40"/>
        <v>#NUM!</v>
      </c>
      <c r="H685" s="1" t="e">
        <f>IF(A685="","",IF(C685&lt;'Dados gerais'!$B$15/1000000,0,('Dados gerais'!$B$21+'Dados gerais'!$B$19)*86400*'Série de vazões medidas'!B687/1000000))</f>
        <v>#NUM!</v>
      </c>
      <c r="I685" s="5" t="e">
        <f t="shared" si="41"/>
        <v>#NUM!</v>
      </c>
      <c r="J685" s="5" t="e">
        <f>IF(A685="","",MAX(0,I685-'Dados gerais'!$B$14/1000000))</f>
        <v>#NUM!</v>
      </c>
      <c r="K685" s="5" t="e">
        <f t="shared" si="43"/>
        <v>#NUM!</v>
      </c>
    </row>
    <row r="686" spans="1:11" x14ac:dyDescent="0.25">
      <c r="A686" s="2" t="e">
        <f>'Série de vazões medidas'!A688</f>
        <v>#NUM!</v>
      </c>
      <c r="B686" s="1" t="e">
        <f>IF(A686="","",'Série de vazões medidas'!C688*'Dados gerais'!$B$11/'Dados gerais'!$B$10)</f>
        <v>#NUM!</v>
      </c>
      <c r="C686" s="4" t="e">
        <f t="shared" si="42"/>
        <v>#NUM!</v>
      </c>
      <c r="D686" s="4" t="e">
        <f>IF(A686="","",B686*86400*'Série de vazões medidas'!B688/1000000)</f>
        <v>#NUM!</v>
      </c>
      <c r="E686" t="e">
        <f>IF(A686="","",VLOOKUP(C686*1000000,'Dados gerais'!$C$28:$D$2916,2))</f>
        <v>#NUM!</v>
      </c>
      <c r="F686" s="5" t="e">
        <f>IF(A686="","",VLOOKUP(MONTH($A686),'Dados gerais'!$I$5:$J$16,2))</f>
        <v>#NUM!</v>
      </c>
      <c r="G686" s="5" t="e">
        <f t="shared" si="40"/>
        <v>#NUM!</v>
      </c>
      <c r="H686" s="1" t="e">
        <f>IF(A686="","",IF(C686&lt;'Dados gerais'!$B$15/1000000,0,('Dados gerais'!$B$21+'Dados gerais'!$B$19)*86400*'Série de vazões medidas'!B688/1000000))</f>
        <v>#NUM!</v>
      </c>
      <c r="I686" s="5" t="e">
        <f t="shared" si="41"/>
        <v>#NUM!</v>
      </c>
      <c r="J686" s="5" t="e">
        <f>IF(A686="","",MAX(0,I686-'Dados gerais'!$B$14/1000000))</f>
        <v>#NUM!</v>
      </c>
      <c r="K686" s="5" t="e">
        <f t="shared" si="43"/>
        <v>#NUM!</v>
      </c>
    </row>
    <row r="687" spans="1:11" x14ac:dyDescent="0.25">
      <c r="A687" s="2" t="e">
        <f>'Série de vazões medidas'!A689</f>
        <v>#NUM!</v>
      </c>
      <c r="B687" s="1" t="e">
        <f>IF(A687="","",'Série de vazões medidas'!C689*'Dados gerais'!$B$11/'Dados gerais'!$B$10)</f>
        <v>#NUM!</v>
      </c>
      <c r="C687" s="4" t="e">
        <f t="shared" si="42"/>
        <v>#NUM!</v>
      </c>
      <c r="D687" s="4" t="e">
        <f>IF(A687="","",B687*86400*'Série de vazões medidas'!B689/1000000)</f>
        <v>#NUM!</v>
      </c>
      <c r="E687" t="e">
        <f>IF(A687="","",VLOOKUP(C687*1000000,'Dados gerais'!$C$28:$D$2916,2))</f>
        <v>#NUM!</v>
      </c>
      <c r="F687" s="5" t="e">
        <f>IF(A687="","",VLOOKUP(MONTH($A687),'Dados gerais'!$I$5:$J$16,2))</f>
        <v>#NUM!</v>
      </c>
      <c r="G687" s="5" t="e">
        <f t="shared" si="40"/>
        <v>#NUM!</v>
      </c>
      <c r="H687" s="1" t="e">
        <f>IF(A687="","",IF(C687&lt;'Dados gerais'!$B$15/1000000,0,('Dados gerais'!$B$21+'Dados gerais'!$B$19)*86400*'Série de vazões medidas'!B689/1000000))</f>
        <v>#NUM!</v>
      </c>
      <c r="I687" s="5" t="e">
        <f t="shared" si="41"/>
        <v>#NUM!</v>
      </c>
      <c r="J687" s="5" t="e">
        <f>IF(A687="","",MAX(0,I687-'Dados gerais'!$B$14/1000000))</f>
        <v>#NUM!</v>
      </c>
      <c r="K687" s="5" t="e">
        <f t="shared" si="43"/>
        <v>#NUM!</v>
      </c>
    </row>
    <row r="688" spans="1:11" x14ac:dyDescent="0.25">
      <c r="A688" s="2" t="e">
        <f>'Série de vazões medidas'!A690</f>
        <v>#NUM!</v>
      </c>
      <c r="B688" s="1" t="e">
        <f>IF(A688="","",'Série de vazões medidas'!C690*'Dados gerais'!$B$11/'Dados gerais'!$B$10)</f>
        <v>#NUM!</v>
      </c>
      <c r="C688" s="4" t="e">
        <f t="shared" si="42"/>
        <v>#NUM!</v>
      </c>
      <c r="D688" s="4" t="e">
        <f>IF(A688="","",B688*86400*'Série de vazões medidas'!B690/1000000)</f>
        <v>#NUM!</v>
      </c>
      <c r="E688" t="e">
        <f>IF(A688="","",VLOOKUP(C688*1000000,'Dados gerais'!$C$28:$D$2916,2))</f>
        <v>#NUM!</v>
      </c>
      <c r="F688" s="5" t="e">
        <f>IF(A688="","",VLOOKUP(MONTH($A688),'Dados gerais'!$I$5:$J$16,2))</f>
        <v>#NUM!</v>
      </c>
      <c r="G688" s="5" t="e">
        <f t="shared" si="40"/>
        <v>#NUM!</v>
      </c>
      <c r="H688" s="1" t="e">
        <f>IF(A688="","",IF(C688&lt;'Dados gerais'!$B$15/1000000,0,('Dados gerais'!$B$21+'Dados gerais'!$B$19)*86400*'Série de vazões medidas'!B690/1000000))</f>
        <v>#NUM!</v>
      </c>
      <c r="I688" s="5" t="e">
        <f t="shared" si="41"/>
        <v>#NUM!</v>
      </c>
      <c r="J688" s="5" t="e">
        <f>IF(A688="","",MAX(0,I688-'Dados gerais'!$B$14/1000000))</f>
        <v>#NUM!</v>
      </c>
      <c r="K688" s="5" t="e">
        <f t="shared" si="43"/>
        <v>#NUM!</v>
      </c>
    </row>
    <row r="689" spans="1:11" x14ac:dyDescent="0.25">
      <c r="A689" s="2" t="e">
        <f>'Série de vazões medidas'!A691</f>
        <v>#NUM!</v>
      </c>
      <c r="B689" s="1" t="e">
        <f>IF(A689="","",'Série de vazões medidas'!C691*'Dados gerais'!$B$11/'Dados gerais'!$B$10)</f>
        <v>#NUM!</v>
      </c>
      <c r="C689" s="4" t="e">
        <f t="shared" si="42"/>
        <v>#NUM!</v>
      </c>
      <c r="D689" s="4" t="e">
        <f>IF(A689="","",B689*86400*'Série de vazões medidas'!B691/1000000)</f>
        <v>#NUM!</v>
      </c>
      <c r="E689" t="e">
        <f>IF(A689="","",VLOOKUP(C689*1000000,'Dados gerais'!$C$28:$D$2916,2))</f>
        <v>#NUM!</v>
      </c>
      <c r="F689" s="5" t="e">
        <f>IF(A689="","",VLOOKUP(MONTH($A689),'Dados gerais'!$I$5:$J$16,2))</f>
        <v>#NUM!</v>
      </c>
      <c r="G689" s="5" t="e">
        <f t="shared" si="40"/>
        <v>#NUM!</v>
      </c>
      <c r="H689" s="1" t="e">
        <f>IF(A689="","",IF(C689&lt;'Dados gerais'!$B$15/1000000,0,('Dados gerais'!$B$21+'Dados gerais'!$B$19)*86400*'Série de vazões medidas'!B691/1000000))</f>
        <v>#NUM!</v>
      </c>
      <c r="I689" s="5" t="e">
        <f t="shared" si="41"/>
        <v>#NUM!</v>
      </c>
      <c r="J689" s="5" t="e">
        <f>IF(A689="","",MAX(0,I689-'Dados gerais'!$B$14/1000000))</f>
        <v>#NUM!</v>
      </c>
      <c r="K689" s="5" t="e">
        <f t="shared" si="43"/>
        <v>#NUM!</v>
      </c>
    </row>
    <row r="690" spans="1:11" x14ac:dyDescent="0.25">
      <c r="A690" s="2" t="e">
        <f>'Série de vazões medidas'!A692</f>
        <v>#NUM!</v>
      </c>
      <c r="B690" s="1" t="e">
        <f>IF(A690="","",'Série de vazões medidas'!C692*'Dados gerais'!$B$11/'Dados gerais'!$B$10)</f>
        <v>#NUM!</v>
      </c>
      <c r="C690" s="4" t="e">
        <f t="shared" si="42"/>
        <v>#NUM!</v>
      </c>
      <c r="D690" s="4" t="e">
        <f>IF(A690="","",B690*86400*'Série de vazões medidas'!B692/1000000)</f>
        <v>#NUM!</v>
      </c>
      <c r="E690" t="e">
        <f>IF(A690="","",VLOOKUP(C690*1000000,'Dados gerais'!$C$28:$D$2916,2))</f>
        <v>#NUM!</v>
      </c>
      <c r="F690" s="5" t="e">
        <f>IF(A690="","",VLOOKUP(MONTH($A690),'Dados gerais'!$I$5:$J$16,2))</f>
        <v>#NUM!</v>
      </c>
      <c r="G690" s="5" t="e">
        <f t="shared" si="40"/>
        <v>#NUM!</v>
      </c>
      <c r="H690" s="1" t="e">
        <f>IF(A690="","",IF(C690&lt;'Dados gerais'!$B$15/1000000,0,('Dados gerais'!$B$21+'Dados gerais'!$B$19)*86400*'Série de vazões medidas'!B692/1000000))</f>
        <v>#NUM!</v>
      </c>
      <c r="I690" s="5" t="e">
        <f t="shared" si="41"/>
        <v>#NUM!</v>
      </c>
      <c r="J690" s="5" t="e">
        <f>IF(A690="","",MAX(0,I690-'Dados gerais'!$B$14/1000000))</f>
        <v>#NUM!</v>
      </c>
      <c r="K690" s="5" t="e">
        <f t="shared" si="43"/>
        <v>#NUM!</v>
      </c>
    </row>
    <row r="691" spans="1:11" x14ac:dyDescent="0.25">
      <c r="A691" s="2" t="e">
        <f>'Série de vazões medidas'!A693</f>
        <v>#NUM!</v>
      </c>
      <c r="B691" s="1" t="e">
        <f>IF(A691="","",'Série de vazões medidas'!C693*'Dados gerais'!$B$11/'Dados gerais'!$B$10)</f>
        <v>#NUM!</v>
      </c>
      <c r="C691" s="4" t="e">
        <f t="shared" si="42"/>
        <v>#NUM!</v>
      </c>
      <c r="D691" s="4" t="e">
        <f>IF(A691="","",B691*86400*'Série de vazões medidas'!B693/1000000)</f>
        <v>#NUM!</v>
      </c>
      <c r="E691" t="e">
        <f>IF(A691="","",VLOOKUP(C691*1000000,'Dados gerais'!$C$28:$D$2916,2))</f>
        <v>#NUM!</v>
      </c>
      <c r="F691" s="5" t="e">
        <f>IF(A691="","",VLOOKUP(MONTH($A691),'Dados gerais'!$I$5:$J$16,2))</f>
        <v>#NUM!</v>
      </c>
      <c r="G691" s="5" t="e">
        <f t="shared" si="40"/>
        <v>#NUM!</v>
      </c>
      <c r="H691" s="1" t="e">
        <f>IF(A691="","",IF(C691&lt;'Dados gerais'!$B$15/1000000,0,('Dados gerais'!$B$21+'Dados gerais'!$B$19)*86400*'Série de vazões medidas'!B693/1000000))</f>
        <v>#NUM!</v>
      </c>
      <c r="I691" s="5" t="e">
        <f t="shared" si="41"/>
        <v>#NUM!</v>
      </c>
      <c r="J691" s="5" t="e">
        <f>IF(A691="","",MAX(0,I691-'Dados gerais'!$B$14/1000000))</f>
        <v>#NUM!</v>
      </c>
      <c r="K691" s="5" t="e">
        <f t="shared" si="43"/>
        <v>#NUM!</v>
      </c>
    </row>
    <row r="692" spans="1:11" x14ac:dyDescent="0.25">
      <c r="A692" s="2" t="e">
        <f>'Série de vazões medidas'!A694</f>
        <v>#NUM!</v>
      </c>
      <c r="B692" s="1" t="e">
        <f>IF(A692="","",'Série de vazões medidas'!C694*'Dados gerais'!$B$11/'Dados gerais'!$B$10)</f>
        <v>#NUM!</v>
      </c>
      <c r="C692" s="4" t="e">
        <f t="shared" si="42"/>
        <v>#NUM!</v>
      </c>
      <c r="D692" s="4" t="e">
        <f>IF(A692="","",B692*86400*'Série de vazões medidas'!B694/1000000)</f>
        <v>#NUM!</v>
      </c>
      <c r="E692" t="e">
        <f>IF(A692="","",VLOOKUP(C692*1000000,'Dados gerais'!$C$28:$D$2916,2))</f>
        <v>#NUM!</v>
      </c>
      <c r="F692" s="5" t="e">
        <f>IF(A692="","",VLOOKUP(MONTH($A692),'Dados gerais'!$I$5:$J$16,2))</f>
        <v>#NUM!</v>
      </c>
      <c r="G692" s="5" t="e">
        <f t="shared" si="40"/>
        <v>#NUM!</v>
      </c>
      <c r="H692" s="1" t="e">
        <f>IF(A692="","",IF(C692&lt;'Dados gerais'!$B$15/1000000,0,('Dados gerais'!$B$21+'Dados gerais'!$B$19)*86400*'Série de vazões medidas'!B694/1000000))</f>
        <v>#NUM!</v>
      </c>
      <c r="I692" s="5" t="e">
        <f t="shared" si="41"/>
        <v>#NUM!</v>
      </c>
      <c r="J692" s="5" t="e">
        <f>IF(A692="","",MAX(0,I692-'Dados gerais'!$B$14/1000000))</f>
        <v>#NUM!</v>
      </c>
      <c r="K692" s="5" t="e">
        <f t="shared" si="43"/>
        <v>#NUM!</v>
      </c>
    </row>
    <row r="693" spans="1:11" x14ac:dyDescent="0.25">
      <c r="A693" s="2" t="e">
        <f>'Série de vazões medidas'!A695</f>
        <v>#NUM!</v>
      </c>
      <c r="B693" s="1" t="e">
        <f>IF(A693="","",'Série de vazões medidas'!C695*'Dados gerais'!$B$11/'Dados gerais'!$B$10)</f>
        <v>#NUM!</v>
      </c>
      <c r="C693" s="4" t="e">
        <f t="shared" si="42"/>
        <v>#NUM!</v>
      </c>
      <c r="D693" s="4" t="e">
        <f>IF(A693="","",B693*86400*'Série de vazões medidas'!B695/1000000)</f>
        <v>#NUM!</v>
      </c>
      <c r="E693" t="e">
        <f>IF(A693="","",VLOOKUP(C693*1000000,'Dados gerais'!$C$28:$D$2916,2))</f>
        <v>#NUM!</v>
      </c>
      <c r="F693" s="5" t="e">
        <f>IF(A693="","",VLOOKUP(MONTH($A693),'Dados gerais'!$I$5:$J$16,2))</f>
        <v>#NUM!</v>
      </c>
      <c r="G693" s="5" t="e">
        <f t="shared" si="40"/>
        <v>#NUM!</v>
      </c>
      <c r="H693" s="1" t="e">
        <f>IF(A693="","",IF(C693&lt;'Dados gerais'!$B$15/1000000,0,('Dados gerais'!$B$21+'Dados gerais'!$B$19)*86400*'Série de vazões medidas'!B695/1000000))</f>
        <v>#NUM!</v>
      </c>
      <c r="I693" s="5" t="e">
        <f t="shared" si="41"/>
        <v>#NUM!</v>
      </c>
      <c r="J693" s="5" t="e">
        <f>IF(A693="","",MAX(0,I693-'Dados gerais'!$B$14/1000000))</f>
        <v>#NUM!</v>
      </c>
      <c r="K693" s="5" t="e">
        <f t="shared" si="43"/>
        <v>#NUM!</v>
      </c>
    </row>
    <row r="694" spans="1:11" x14ac:dyDescent="0.25">
      <c r="A694" s="2" t="e">
        <f>'Série de vazões medidas'!A696</f>
        <v>#NUM!</v>
      </c>
      <c r="B694" s="1" t="e">
        <f>IF(A694="","",'Série de vazões medidas'!C696*'Dados gerais'!$B$11/'Dados gerais'!$B$10)</f>
        <v>#NUM!</v>
      </c>
      <c r="C694" s="4" t="e">
        <f t="shared" si="42"/>
        <v>#NUM!</v>
      </c>
      <c r="D694" s="4" t="e">
        <f>IF(A694="","",B694*86400*'Série de vazões medidas'!B696/1000000)</f>
        <v>#NUM!</v>
      </c>
      <c r="E694" t="e">
        <f>IF(A694="","",VLOOKUP(C694*1000000,'Dados gerais'!$C$28:$D$2916,2))</f>
        <v>#NUM!</v>
      </c>
      <c r="F694" s="5" t="e">
        <f>IF(A694="","",VLOOKUP(MONTH($A694),'Dados gerais'!$I$5:$J$16,2))</f>
        <v>#NUM!</v>
      </c>
      <c r="G694" s="5" t="e">
        <f t="shared" si="40"/>
        <v>#NUM!</v>
      </c>
      <c r="H694" s="1" t="e">
        <f>IF(A694="","",IF(C694&lt;'Dados gerais'!$B$15/1000000,0,('Dados gerais'!$B$21+'Dados gerais'!$B$19)*86400*'Série de vazões medidas'!B696/1000000))</f>
        <v>#NUM!</v>
      </c>
      <c r="I694" s="5" t="e">
        <f t="shared" si="41"/>
        <v>#NUM!</v>
      </c>
      <c r="J694" s="5" t="e">
        <f>IF(A694="","",MAX(0,I694-'Dados gerais'!$B$14/1000000))</f>
        <v>#NUM!</v>
      </c>
      <c r="K694" s="5" t="e">
        <f t="shared" si="43"/>
        <v>#NUM!</v>
      </c>
    </row>
    <row r="695" spans="1:11" x14ac:dyDescent="0.25">
      <c r="A695" s="2" t="e">
        <f>'Série de vazões medidas'!A697</f>
        <v>#NUM!</v>
      </c>
      <c r="B695" s="1" t="e">
        <f>IF(A695="","",'Série de vazões medidas'!C697*'Dados gerais'!$B$11/'Dados gerais'!$B$10)</f>
        <v>#NUM!</v>
      </c>
      <c r="C695" s="4" t="e">
        <f t="shared" si="42"/>
        <v>#NUM!</v>
      </c>
      <c r="D695" s="4" t="e">
        <f>IF(A695="","",B695*86400*'Série de vazões medidas'!B697/1000000)</f>
        <v>#NUM!</v>
      </c>
      <c r="E695" t="e">
        <f>IF(A695="","",VLOOKUP(C695*1000000,'Dados gerais'!$C$28:$D$2916,2))</f>
        <v>#NUM!</v>
      </c>
      <c r="F695" s="5" t="e">
        <f>IF(A695="","",VLOOKUP(MONTH($A695),'Dados gerais'!$I$5:$J$16,2))</f>
        <v>#NUM!</v>
      </c>
      <c r="G695" s="5" t="e">
        <f t="shared" si="40"/>
        <v>#NUM!</v>
      </c>
      <c r="H695" s="1" t="e">
        <f>IF(A695="","",IF(C695&lt;'Dados gerais'!$B$15/1000000,0,('Dados gerais'!$B$21+'Dados gerais'!$B$19)*86400*'Série de vazões medidas'!B697/1000000))</f>
        <v>#NUM!</v>
      </c>
      <c r="I695" s="5" t="e">
        <f t="shared" si="41"/>
        <v>#NUM!</v>
      </c>
      <c r="J695" s="5" t="e">
        <f>IF(A695="","",MAX(0,I695-'Dados gerais'!$B$14/1000000))</f>
        <v>#NUM!</v>
      </c>
      <c r="K695" s="5" t="e">
        <f t="shared" si="43"/>
        <v>#NUM!</v>
      </c>
    </row>
    <row r="696" spans="1:11" x14ac:dyDescent="0.25">
      <c r="A696" s="2" t="e">
        <f>'Série de vazões medidas'!A698</f>
        <v>#NUM!</v>
      </c>
      <c r="B696" s="1" t="e">
        <f>IF(A696="","",'Série de vazões medidas'!C698*'Dados gerais'!$B$11/'Dados gerais'!$B$10)</f>
        <v>#NUM!</v>
      </c>
      <c r="C696" s="4" t="e">
        <f t="shared" si="42"/>
        <v>#NUM!</v>
      </c>
      <c r="D696" s="4" t="e">
        <f>IF(A696="","",B696*86400*'Série de vazões medidas'!B698/1000000)</f>
        <v>#NUM!</v>
      </c>
      <c r="E696" t="e">
        <f>IF(A696="","",VLOOKUP(C696*1000000,'Dados gerais'!$C$28:$D$2916,2))</f>
        <v>#NUM!</v>
      </c>
      <c r="F696" s="5" t="e">
        <f>IF(A696="","",VLOOKUP(MONTH($A696),'Dados gerais'!$I$5:$J$16,2))</f>
        <v>#NUM!</v>
      </c>
      <c r="G696" s="5" t="e">
        <f t="shared" si="40"/>
        <v>#NUM!</v>
      </c>
      <c r="H696" s="1" t="e">
        <f>IF(A696="","",IF(C696&lt;'Dados gerais'!$B$15/1000000,0,('Dados gerais'!$B$21+'Dados gerais'!$B$19)*86400*'Série de vazões medidas'!B698/1000000))</f>
        <v>#NUM!</v>
      </c>
      <c r="I696" s="5" t="e">
        <f t="shared" si="41"/>
        <v>#NUM!</v>
      </c>
      <c r="J696" s="5" t="e">
        <f>IF(A696="","",MAX(0,I696-'Dados gerais'!$B$14/1000000))</f>
        <v>#NUM!</v>
      </c>
      <c r="K696" s="5" t="e">
        <f t="shared" si="43"/>
        <v>#NUM!</v>
      </c>
    </row>
    <row r="697" spans="1:11" x14ac:dyDescent="0.25">
      <c r="A697" s="2" t="e">
        <f>'Série de vazões medidas'!A699</f>
        <v>#NUM!</v>
      </c>
      <c r="B697" s="1" t="e">
        <f>IF(A697="","",'Série de vazões medidas'!C699*'Dados gerais'!$B$11/'Dados gerais'!$B$10)</f>
        <v>#NUM!</v>
      </c>
      <c r="C697" s="4" t="e">
        <f t="shared" si="42"/>
        <v>#NUM!</v>
      </c>
      <c r="D697" s="4" t="e">
        <f>IF(A697="","",B697*86400*'Série de vazões medidas'!B699/1000000)</f>
        <v>#NUM!</v>
      </c>
      <c r="E697" t="e">
        <f>IF(A697="","",VLOOKUP(C697*1000000,'Dados gerais'!$C$28:$D$2916,2))</f>
        <v>#NUM!</v>
      </c>
      <c r="F697" s="5" t="e">
        <f>IF(A697="","",VLOOKUP(MONTH($A697),'Dados gerais'!$I$5:$J$16,2))</f>
        <v>#NUM!</v>
      </c>
      <c r="G697" s="5" t="e">
        <f t="shared" si="40"/>
        <v>#NUM!</v>
      </c>
      <c r="H697" s="1" t="e">
        <f>IF(A697="","",IF(C697&lt;'Dados gerais'!$B$15/1000000,0,('Dados gerais'!$B$21+'Dados gerais'!$B$19)*86400*'Série de vazões medidas'!B699/1000000))</f>
        <v>#NUM!</v>
      </c>
      <c r="I697" s="5" t="e">
        <f t="shared" si="41"/>
        <v>#NUM!</v>
      </c>
      <c r="J697" s="5" t="e">
        <f>IF(A697="","",MAX(0,I697-'Dados gerais'!$B$14/1000000))</f>
        <v>#NUM!</v>
      </c>
      <c r="K697" s="5" t="e">
        <f t="shared" si="43"/>
        <v>#NUM!</v>
      </c>
    </row>
    <row r="698" spans="1:11" x14ac:dyDescent="0.25">
      <c r="A698" s="2" t="e">
        <f>'Série de vazões medidas'!A700</f>
        <v>#NUM!</v>
      </c>
      <c r="B698" s="1" t="e">
        <f>IF(A698="","",'Série de vazões medidas'!C700*'Dados gerais'!$B$11/'Dados gerais'!$B$10)</f>
        <v>#NUM!</v>
      </c>
      <c r="C698" s="4" t="e">
        <f t="shared" si="42"/>
        <v>#NUM!</v>
      </c>
      <c r="D698" s="4" t="e">
        <f>IF(A698="","",B698*86400*'Série de vazões medidas'!B700/1000000)</f>
        <v>#NUM!</v>
      </c>
      <c r="E698" t="e">
        <f>IF(A698="","",VLOOKUP(C698*1000000,'Dados gerais'!$C$28:$D$2916,2))</f>
        <v>#NUM!</v>
      </c>
      <c r="F698" s="5" t="e">
        <f>IF(A698="","",VLOOKUP(MONTH($A698),'Dados gerais'!$I$5:$J$16,2))</f>
        <v>#NUM!</v>
      </c>
      <c r="G698" s="5" t="e">
        <f t="shared" si="40"/>
        <v>#NUM!</v>
      </c>
      <c r="H698" s="1" t="e">
        <f>IF(A698="","",IF(C698&lt;'Dados gerais'!$B$15/1000000,0,('Dados gerais'!$B$21+'Dados gerais'!$B$19)*86400*'Série de vazões medidas'!B700/1000000))</f>
        <v>#NUM!</v>
      </c>
      <c r="I698" s="5" t="e">
        <f t="shared" si="41"/>
        <v>#NUM!</v>
      </c>
      <c r="J698" s="5" t="e">
        <f>IF(A698="","",MAX(0,I698-'Dados gerais'!$B$14/1000000))</f>
        <v>#NUM!</v>
      </c>
      <c r="K698" s="5" t="e">
        <f t="shared" si="43"/>
        <v>#NUM!</v>
      </c>
    </row>
    <row r="699" spans="1:11" x14ac:dyDescent="0.25">
      <c r="A699" s="2" t="e">
        <f>'Série de vazões medidas'!A701</f>
        <v>#NUM!</v>
      </c>
      <c r="B699" s="1" t="e">
        <f>IF(A699="","",'Série de vazões medidas'!C701*'Dados gerais'!$B$11/'Dados gerais'!$B$10)</f>
        <v>#NUM!</v>
      </c>
      <c r="C699" s="4" t="e">
        <f t="shared" si="42"/>
        <v>#NUM!</v>
      </c>
      <c r="D699" s="4" t="e">
        <f>IF(A699="","",B699*86400*'Série de vazões medidas'!B701/1000000)</f>
        <v>#NUM!</v>
      </c>
      <c r="E699" t="e">
        <f>IF(A699="","",VLOOKUP(C699*1000000,'Dados gerais'!$C$28:$D$2916,2))</f>
        <v>#NUM!</v>
      </c>
      <c r="F699" s="5" t="e">
        <f>IF(A699="","",VLOOKUP(MONTH($A699),'Dados gerais'!$I$5:$J$16,2))</f>
        <v>#NUM!</v>
      </c>
      <c r="G699" s="5" t="e">
        <f t="shared" si="40"/>
        <v>#NUM!</v>
      </c>
      <c r="H699" s="1" t="e">
        <f>IF(A699="","",IF(C699&lt;'Dados gerais'!$B$15/1000000,0,('Dados gerais'!$B$21+'Dados gerais'!$B$19)*86400*'Série de vazões medidas'!B701/1000000))</f>
        <v>#NUM!</v>
      </c>
      <c r="I699" s="5" t="e">
        <f t="shared" si="41"/>
        <v>#NUM!</v>
      </c>
      <c r="J699" s="5" t="e">
        <f>IF(A699="","",MAX(0,I699-'Dados gerais'!$B$14/1000000))</f>
        <v>#NUM!</v>
      </c>
      <c r="K699" s="5" t="e">
        <f t="shared" si="43"/>
        <v>#NUM!</v>
      </c>
    </row>
    <row r="700" spans="1:11" x14ac:dyDescent="0.25">
      <c r="A700" s="2" t="e">
        <f>'Série de vazões medidas'!A702</f>
        <v>#NUM!</v>
      </c>
      <c r="B700" s="1" t="e">
        <f>IF(A700="","",'Série de vazões medidas'!C702*'Dados gerais'!$B$11/'Dados gerais'!$B$10)</f>
        <v>#NUM!</v>
      </c>
      <c r="C700" s="4" t="e">
        <f t="shared" si="42"/>
        <v>#NUM!</v>
      </c>
      <c r="D700" s="4" t="e">
        <f>IF(A700="","",B700*86400*'Série de vazões medidas'!B702/1000000)</f>
        <v>#NUM!</v>
      </c>
      <c r="E700" t="e">
        <f>IF(A700="","",VLOOKUP(C700*1000000,'Dados gerais'!$C$28:$D$2916,2))</f>
        <v>#NUM!</v>
      </c>
      <c r="F700" s="5" t="e">
        <f>IF(A700="","",VLOOKUP(MONTH($A700),'Dados gerais'!$I$5:$J$16,2))</f>
        <v>#NUM!</v>
      </c>
      <c r="G700" s="5" t="e">
        <f t="shared" si="40"/>
        <v>#NUM!</v>
      </c>
      <c r="H700" s="1" t="e">
        <f>IF(A700="","",IF(C700&lt;'Dados gerais'!$B$15/1000000,0,('Dados gerais'!$B$21+'Dados gerais'!$B$19)*86400*'Série de vazões medidas'!B702/1000000))</f>
        <v>#NUM!</v>
      </c>
      <c r="I700" s="5" t="e">
        <f t="shared" si="41"/>
        <v>#NUM!</v>
      </c>
      <c r="J700" s="5" t="e">
        <f>IF(A700="","",MAX(0,I700-'Dados gerais'!$B$14/1000000))</f>
        <v>#NUM!</v>
      </c>
      <c r="K700" s="5" t="e">
        <f t="shared" si="43"/>
        <v>#NUM!</v>
      </c>
    </row>
    <row r="701" spans="1:11" x14ac:dyDescent="0.25">
      <c r="A701" s="2" t="e">
        <f>'Série de vazões medidas'!A703</f>
        <v>#NUM!</v>
      </c>
      <c r="B701" s="1" t="e">
        <f>IF(A701="","",'Série de vazões medidas'!C703*'Dados gerais'!$B$11/'Dados gerais'!$B$10)</f>
        <v>#NUM!</v>
      </c>
      <c r="C701" s="4" t="e">
        <f t="shared" si="42"/>
        <v>#NUM!</v>
      </c>
      <c r="D701" s="4" t="e">
        <f>IF(A701="","",B701*86400*'Série de vazões medidas'!B703/1000000)</f>
        <v>#NUM!</v>
      </c>
      <c r="E701" t="e">
        <f>IF(A701="","",VLOOKUP(C701*1000000,'Dados gerais'!$C$28:$D$2916,2))</f>
        <v>#NUM!</v>
      </c>
      <c r="F701" s="5" t="e">
        <f>IF(A701="","",VLOOKUP(MONTH($A701),'Dados gerais'!$I$5:$J$16,2))</f>
        <v>#NUM!</v>
      </c>
      <c r="G701" s="5" t="e">
        <f t="shared" si="40"/>
        <v>#NUM!</v>
      </c>
      <c r="H701" s="1" t="e">
        <f>IF(A701="","",IF(C701&lt;'Dados gerais'!$B$15/1000000,0,('Dados gerais'!$B$21+'Dados gerais'!$B$19)*86400*'Série de vazões medidas'!B703/1000000))</f>
        <v>#NUM!</v>
      </c>
      <c r="I701" s="5" t="e">
        <f t="shared" si="41"/>
        <v>#NUM!</v>
      </c>
      <c r="J701" s="5" t="e">
        <f>IF(A701="","",MAX(0,I701-'Dados gerais'!$B$14/1000000))</f>
        <v>#NUM!</v>
      </c>
      <c r="K701" s="5" t="e">
        <f t="shared" si="43"/>
        <v>#NUM!</v>
      </c>
    </row>
    <row r="702" spans="1:11" x14ac:dyDescent="0.25">
      <c r="A702" s="2" t="e">
        <f>'Série de vazões medidas'!A704</f>
        <v>#NUM!</v>
      </c>
      <c r="B702" s="1" t="e">
        <f>IF(A702="","",'Série de vazões medidas'!C704*'Dados gerais'!$B$11/'Dados gerais'!$B$10)</f>
        <v>#NUM!</v>
      </c>
      <c r="C702" s="4" t="e">
        <f t="shared" si="42"/>
        <v>#NUM!</v>
      </c>
      <c r="D702" s="4" t="e">
        <f>IF(A702="","",B702*86400*'Série de vazões medidas'!B704/1000000)</f>
        <v>#NUM!</v>
      </c>
      <c r="E702" t="e">
        <f>IF(A702="","",VLOOKUP(C702*1000000,'Dados gerais'!$C$28:$D$2916,2))</f>
        <v>#NUM!</v>
      </c>
      <c r="F702" s="5" t="e">
        <f>IF(A702="","",VLOOKUP(MONTH($A702),'Dados gerais'!$I$5:$J$16,2))</f>
        <v>#NUM!</v>
      </c>
      <c r="G702" s="5" t="e">
        <f t="shared" si="40"/>
        <v>#NUM!</v>
      </c>
      <c r="H702" s="1" t="e">
        <f>IF(A702="","",IF(C702&lt;'Dados gerais'!$B$15/1000000,0,('Dados gerais'!$B$21+'Dados gerais'!$B$19)*86400*'Série de vazões medidas'!B704/1000000))</f>
        <v>#NUM!</v>
      </c>
      <c r="I702" s="5" t="e">
        <f t="shared" si="41"/>
        <v>#NUM!</v>
      </c>
      <c r="J702" s="5" t="e">
        <f>IF(A702="","",MAX(0,I702-'Dados gerais'!$B$14/1000000))</f>
        <v>#NUM!</v>
      </c>
      <c r="K702" s="5" t="e">
        <f t="shared" si="43"/>
        <v>#NUM!</v>
      </c>
    </row>
    <row r="703" spans="1:11" x14ac:dyDescent="0.25">
      <c r="A703" s="2" t="e">
        <f>'Série de vazões medidas'!A705</f>
        <v>#NUM!</v>
      </c>
      <c r="B703" s="1" t="e">
        <f>IF(A703="","",'Série de vazões medidas'!C705*'Dados gerais'!$B$11/'Dados gerais'!$B$10)</f>
        <v>#NUM!</v>
      </c>
      <c r="C703" s="4" t="e">
        <f t="shared" si="42"/>
        <v>#NUM!</v>
      </c>
      <c r="D703" s="4" t="e">
        <f>IF(A703="","",B703*86400*'Série de vazões medidas'!B705/1000000)</f>
        <v>#NUM!</v>
      </c>
      <c r="E703" t="e">
        <f>IF(A703="","",VLOOKUP(C703*1000000,'Dados gerais'!$C$28:$D$2916,2))</f>
        <v>#NUM!</v>
      </c>
      <c r="F703" s="5" t="e">
        <f>IF(A703="","",VLOOKUP(MONTH($A703),'Dados gerais'!$I$5:$J$16,2))</f>
        <v>#NUM!</v>
      </c>
      <c r="G703" s="5" t="e">
        <f t="shared" si="40"/>
        <v>#NUM!</v>
      </c>
      <c r="H703" s="1" t="e">
        <f>IF(A703="","",IF(C703&lt;'Dados gerais'!$B$15/1000000,0,('Dados gerais'!$B$21+'Dados gerais'!$B$19)*86400*'Série de vazões medidas'!B705/1000000))</f>
        <v>#NUM!</v>
      </c>
      <c r="I703" s="5" t="e">
        <f t="shared" si="41"/>
        <v>#NUM!</v>
      </c>
      <c r="J703" s="5" t="e">
        <f>IF(A703="","",MAX(0,I703-'Dados gerais'!$B$14/1000000))</f>
        <v>#NUM!</v>
      </c>
      <c r="K703" s="5" t="e">
        <f t="shared" si="43"/>
        <v>#NUM!</v>
      </c>
    </row>
    <row r="704" spans="1:11" x14ac:dyDescent="0.25">
      <c r="A704" s="2" t="e">
        <f>'Série de vazões medidas'!A706</f>
        <v>#NUM!</v>
      </c>
      <c r="B704" s="1" t="e">
        <f>IF(A704="","",'Série de vazões medidas'!C706*'Dados gerais'!$B$11/'Dados gerais'!$B$10)</f>
        <v>#NUM!</v>
      </c>
      <c r="C704" s="4" t="e">
        <f t="shared" si="42"/>
        <v>#NUM!</v>
      </c>
      <c r="D704" s="4" t="e">
        <f>IF(A704="","",B704*86400*'Série de vazões medidas'!B706/1000000)</f>
        <v>#NUM!</v>
      </c>
      <c r="E704" t="e">
        <f>IF(A704="","",VLOOKUP(C704*1000000,'Dados gerais'!$C$28:$D$2916,2))</f>
        <v>#NUM!</v>
      </c>
      <c r="F704" s="5" t="e">
        <f>IF(A704="","",VLOOKUP(MONTH($A704),'Dados gerais'!$I$5:$J$16,2))</f>
        <v>#NUM!</v>
      </c>
      <c r="G704" s="5" t="e">
        <f t="shared" si="40"/>
        <v>#NUM!</v>
      </c>
      <c r="H704" s="1" t="e">
        <f>IF(A704="","",IF(C704&lt;'Dados gerais'!$B$15/1000000,0,('Dados gerais'!$B$21+'Dados gerais'!$B$19)*86400*'Série de vazões medidas'!B706/1000000))</f>
        <v>#NUM!</v>
      </c>
      <c r="I704" s="5" t="e">
        <f t="shared" si="41"/>
        <v>#NUM!</v>
      </c>
      <c r="J704" s="5" t="e">
        <f>IF(A704="","",MAX(0,I704-'Dados gerais'!$B$14/1000000))</f>
        <v>#NUM!</v>
      </c>
      <c r="K704" s="5" t="e">
        <f t="shared" si="43"/>
        <v>#NUM!</v>
      </c>
    </row>
    <row r="705" spans="1:11" x14ac:dyDescent="0.25">
      <c r="A705" s="2" t="e">
        <f>'Série de vazões medidas'!A707</f>
        <v>#NUM!</v>
      </c>
      <c r="B705" s="1" t="e">
        <f>IF(A705="","",'Série de vazões medidas'!C707*'Dados gerais'!$B$11/'Dados gerais'!$B$10)</f>
        <v>#NUM!</v>
      </c>
      <c r="C705" s="4" t="e">
        <f t="shared" si="42"/>
        <v>#NUM!</v>
      </c>
      <c r="D705" s="4" t="e">
        <f>IF(A705="","",B705*86400*'Série de vazões medidas'!B707/1000000)</f>
        <v>#NUM!</v>
      </c>
      <c r="E705" t="e">
        <f>IF(A705="","",VLOOKUP(C705*1000000,'Dados gerais'!$C$28:$D$2916,2))</f>
        <v>#NUM!</v>
      </c>
      <c r="F705" s="5" t="e">
        <f>IF(A705="","",VLOOKUP(MONTH($A705),'Dados gerais'!$I$5:$J$16,2))</f>
        <v>#NUM!</v>
      </c>
      <c r="G705" s="5" t="e">
        <f t="shared" si="40"/>
        <v>#NUM!</v>
      </c>
      <c r="H705" s="1" t="e">
        <f>IF(A705="","",IF(C705&lt;'Dados gerais'!$B$15/1000000,0,('Dados gerais'!$B$21+'Dados gerais'!$B$19)*86400*'Série de vazões medidas'!B707/1000000))</f>
        <v>#NUM!</v>
      </c>
      <c r="I705" s="5" t="e">
        <f t="shared" si="41"/>
        <v>#NUM!</v>
      </c>
      <c r="J705" s="5" t="e">
        <f>IF(A705="","",MAX(0,I705-'Dados gerais'!$B$14/1000000))</f>
        <v>#NUM!</v>
      </c>
      <c r="K705" s="5" t="e">
        <f t="shared" si="43"/>
        <v>#NUM!</v>
      </c>
    </row>
    <row r="706" spans="1:11" x14ac:dyDescent="0.25">
      <c r="A706" s="2" t="e">
        <f>'Série de vazões medidas'!A708</f>
        <v>#NUM!</v>
      </c>
      <c r="B706" s="1" t="e">
        <f>IF(A706="","",'Série de vazões medidas'!C708*'Dados gerais'!$B$11/'Dados gerais'!$B$10)</f>
        <v>#NUM!</v>
      </c>
      <c r="C706" s="4" t="e">
        <f t="shared" si="42"/>
        <v>#NUM!</v>
      </c>
      <c r="D706" s="4" t="e">
        <f>IF(A706="","",B706*86400*'Série de vazões medidas'!B708/1000000)</f>
        <v>#NUM!</v>
      </c>
      <c r="E706" t="e">
        <f>IF(A706="","",VLOOKUP(C706*1000000,'Dados gerais'!$C$28:$D$2916,2))</f>
        <v>#NUM!</v>
      </c>
      <c r="F706" s="5" t="e">
        <f>IF(A706="","",VLOOKUP(MONTH($A706),'Dados gerais'!$I$5:$J$16,2))</f>
        <v>#NUM!</v>
      </c>
      <c r="G706" s="5" t="e">
        <f t="shared" si="40"/>
        <v>#NUM!</v>
      </c>
      <c r="H706" s="1" t="e">
        <f>IF(A706="","",IF(C706&lt;'Dados gerais'!$B$15/1000000,0,('Dados gerais'!$B$21+'Dados gerais'!$B$19)*86400*'Série de vazões medidas'!B708/1000000))</f>
        <v>#NUM!</v>
      </c>
      <c r="I706" s="5" t="e">
        <f t="shared" si="41"/>
        <v>#NUM!</v>
      </c>
      <c r="J706" s="5" t="e">
        <f>IF(A706="","",MAX(0,I706-'Dados gerais'!$B$14/1000000))</f>
        <v>#NUM!</v>
      </c>
      <c r="K706" s="5" t="e">
        <f t="shared" si="43"/>
        <v>#NUM!</v>
      </c>
    </row>
    <row r="707" spans="1:11" x14ac:dyDescent="0.25">
      <c r="A707" s="2" t="e">
        <f>'Série de vazões medidas'!A709</f>
        <v>#NUM!</v>
      </c>
      <c r="B707" s="1" t="e">
        <f>IF(A707="","",'Série de vazões medidas'!C709*'Dados gerais'!$B$11/'Dados gerais'!$B$10)</f>
        <v>#NUM!</v>
      </c>
      <c r="C707" s="4" t="e">
        <f t="shared" si="42"/>
        <v>#NUM!</v>
      </c>
      <c r="D707" s="4" t="e">
        <f>IF(A707="","",B707*86400*'Série de vazões medidas'!B709/1000000)</f>
        <v>#NUM!</v>
      </c>
      <c r="E707" t="e">
        <f>IF(A707="","",VLOOKUP(C707*1000000,'Dados gerais'!$C$28:$D$2916,2))</f>
        <v>#NUM!</v>
      </c>
      <c r="F707" s="5" t="e">
        <f>IF(A707="","",VLOOKUP(MONTH($A707),'Dados gerais'!$I$5:$J$16,2))</f>
        <v>#NUM!</v>
      </c>
      <c r="G707" s="5" t="e">
        <f t="shared" ref="G707:G770" si="44">IF(A707="","",E707*F707/1000/1000000)</f>
        <v>#NUM!</v>
      </c>
      <c r="H707" s="1" t="e">
        <f>IF(A707="","",IF(C707&lt;'Dados gerais'!$B$15/1000000,0,('Dados gerais'!$B$21+'Dados gerais'!$B$19)*86400*'Série de vazões medidas'!B709/1000000))</f>
        <v>#NUM!</v>
      </c>
      <c r="I707" s="5" t="e">
        <f t="shared" ref="I707:I770" si="45">IF(A707="","",C707-G707-H707+D707)</f>
        <v>#NUM!</v>
      </c>
      <c r="J707" s="5" t="e">
        <f>IF(A707="","",MAX(0,I707-'Dados gerais'!$B$14/1000000))</f>
        <v>#NUM!</v>
      </c>
      <c r="K707" s="5" t="e">
        <f t="shared" si="43"/>
        <v>#NUM!</v>
      </c>
    </row>
    <row r="708" spans="1:11" x14ac:dyDescent="0.25">
      <c r="A708" s="2" t="e">
        <f>'Série de vazões medidas'!A710</f>
        <v>#NUM!</v>
      </c>
      <c r="B708" s="1" t="e">
        <f>IF(A708="","",'Série de vazões medidas'!C710*'Dados gerais'!$B$11/'Dados gerais'!$B$10)</f>
        <v>#NUM!</v>
      </c>
      <c r="C708" s="4" t="e">
        <f t="shared" ref="C708:C771" si="46">IF(A708="","",K707)</f>
        <v>#NUM!</v>
      </c>
      <c r="D708" s="4" t="e">
        <f>IF(A708="","",B708*86400*'Série de vazões medidas'!B710/1000000)</f>
        <v>#NUM!</v>
      </c>
      <c r="E708" t="e">
        <f>IF(A708="","",VLOOKUP(C708*1000000,'Dados gerais'!$C$28:$D$2916,2))</f>
        <v>#NUM!</v>
      </c>
      <c r="F708" s="5" t="e">
        <f>IF(A708="","",VLOOKUP(MONTH($A708),'Dados gerais'!$I$5:$J$16,2))</f>
        <v>#NUM!</v>
      </c>
      <c r="G708" s="5" t="e">
        <f t="shared" si="44"/>
        <v>#NUM!</v>
      </c>
      <c r="H708" s="1" t="e">
        <f>IF(A708="","",IF(C708&lt;'Dados gerais'!$B$15/1000000,0,('Dados gerais'!$B$21+'Dados gerais'!$B$19)*86400*'Série de vazões medidas'!B710/1000000))</f>
        <v>#NUM!</v>
      </c>
      <c r="I708" s="5" t="e">
        <f t="shared" si="45"/>
        <v>#NUM!</v>
      </c>
      <c r="J708" s="5" t="e">
        <f>IF(A708="","",MAX(0,I708-'Dados gerais'!$B$14/1000000))</f>
        <v>#NUM!</v>
      </c>
      <c r="K708" s="5" t="e">
        <f t="shared" ref="K708:K771" si="47">IF(A708="","",I708-J708)</f>
        <v>#NUM!</v>
      </c>
    </row>
    <row r="709" spans="1:11" x14ac:dyDescent="0.25">
      <c r="A709" s="2" t="e">
        <f>'Série de vazões medidas'!A711</f>
        <v>#NUM!</v>
      </c>
      <c r="B709" s="1" t="e">
        <f>IF(A709="","",'Série de vazões medidas'!C711*'Dados gerais'!$B$11/'Dados gerais'!$B$10)</f>
        <v>#NUM!</v>
      </c>
      <c r="C709" s="4" t="e">
        <f t="shared" si="46"/>
        <v>#NUM!</v>
      </c>
      <c r="D709" s="4" t="e">
        <f>IF(A709="","",B709*86400*'Série de vazões medidas'!B711/1000000)</f>
        <v>#NUM!</v>
      </c>
      <c r="E709" t="e">
        <f>IF(A709="","",VLOOKUP(C709*1000000,'Dados gerais'!$C$28:$D$2916,2))</f>
        <v>#NUM!</v>
      </c>
      <c r="F709" s="5" t="e">
        <f>IF(A709="","",VLOOKUP(MONTH($A709),'Dados gerais'!$I$5:$J$16,2))</f>
        <v>#NUM!</v>
      </c>
      <c r="G709" s="5" t="e">
        <f t="shared" si="44"/>
        <v>#NUM!</v>
      </c>
      <c r="H709" s="1" t="e">
        <f>IF(A709="","",IF(C709&lt;'Dados gerais'!$B$15/1000000,0,('Dados gerais'!$B$21+'Dados gerais'!$B$19)*86400*'Série de vazões medidas'!B711/1000000))</f>
        <v>#NUM!</v>
      </c>
      <c r="I709" s="5" t="e">
        <f t="shared" si="45"/>
        <v>#NUM!</v>
      </c>
      <c r="J709" s="5" t="e">
        <f>IF(A709="","",MAX(0,I709-'Dados gerais'!$B$14/1000000))</f>
        <v>#NUM!</v>
      </c>
      <c r="K709" s="5" t="e">
        <f t="shared" si="47"/>
        <v>#NUM!</v>
      </c>
    </row>
    <row r="710" spans="1:11" x14ac:dyDescent="0.25">
      <c r="A710" s="2" t="e">
        <f>'Série de vazões medidas'!A712</f>
        <v>#NUM!</v>
      </c>
      <c r="B710" s="1" t="e">
        <f>IF(A710="","",'Série de vazões medidas'!C712*'Dados gerais'!$B$11/'Dados gerais'!$B$10)</f>
        <v>#NUM!</v>
      </c>
      <c r="C710" s="4" t="e">
        <f t="shared" si="46"/>
        <v>#NUM!</v>
      </c>
      <c r="D710" s="4" t="e">
        <f>IF(A710="","",B710*86400*'Série de vazões medidas'!B712/1000000)</f>
        <v>#NUM!</v>
      </c>
      <c r="E710" t="e">
        <f>IF(A710="","",VLOOKUP(C710*1000000,'Dados gerais'!$C$28:$D$2916,2))</f>
        <v>#NUM!</v>
      </c>
      <c r="F710" s="5" t="e">
        <f>IF(A710="","",VLOOKUP(MONTH($A710),'Dados gerais'!$I$5:$J$16,2))</f>
        <v>#NUM!</v>
      </c>
      <c r="G710" s="5" t="e">
        <f t="shared" si="44"/>
        <v>#NUM!</v>
      </c>
      <c r="H710" s="1" t="e">
        <f>IF(A710="","",IF(C710&lt;'Dados gerais'!$B$15/1000000,0,('Dados gerais'!$B$21+'Dados gerais'!$B$19)*86400*'Série de vazões medidas'!B712/1000000))</f>
        <v>#NUM!</v>
      </c>
      <c r="I710" s="5" t="e">
        <f t="shared" si="45"/>
        <v>#NUM!</v>
      </c>
      <c r="J710" s="5" t="e">
        <f>IF(A710="","",MAX(0,I710-'Dados gerais'!$B$14/1000000))</f>
        <v>#NUM!</v>
      </c>
      <c r="K710" s="5" t="e">
        <f t="shared" si="47"/>
        <v>#NUM!</v>
      </c>
    </row>
    <row r="711" spans="1:11" x14ac:dyDescent="0.25">
      <c r="A711" s="2" t="e">
        <f>'Série de vazões medidas'!A713</f>
        <v>#NUM!</v>
      </c>
      <c r="B711" s="1" t="e">
        <f>IF(A711="","",'Série de vazões medidas'!C713*'Dados gerais'!$B$11/'Dados gerais'!$B$10)</f>
        <v>#NUM!</v>
      </c>
      <c r="C711" s="4" t="e">
        <f t="shared" si="46"/>
        <v>#NUM!</v>
      </c>
      <c r="D711" s="4" t="e">
        <f>IF(A711="","",B711*86400*'Série de vazões medidas'!B713/1000000)</f>
        <v>#NUM!</v>
      </c>
      <c r="E711" t="e">
        <f>IF(A711="","",VLOOKUP(C711*1000000,'Dados gerais'!$C$28:$D$2916,2))</f>
        <v>#NUM!</v>
      </c>
      <c r="F711" s="5" t="e">
        <f>IF(A711="","",VLOOKUP(MONTH($A711),'Dados gerais'!$I$5:$J$16,2))</f>
        <v>#NUM!</v>
      </c>
      <c r="G711" s="5" t="e">
        <f t="shared" si="44"/>
        <v>#NUM!</v>
      </c>
      <c r="H711" s="1" t="e">
        <f>IF(A711="","",IF(C711&lt;'Dados gerais'!$B$15/1000000,0,('Dados gerais'!$B$21+'Dados gerais'!$B$19)*86400*'Série de vazões medidas'!B713/1000000))</f>
        <v>#NUM!</v>
      </c>
      <c r="I711" s="5" t="e">
        <f t="shared" si="45"/>
        <v>#NUM!</v>
      </c>
      <c r="J711" s="5" t="e">
        <f>IF(A711="","",MAX(0,I711-'Dados gerais'!$B$14/1000000))</f>
        <v>#NUM!</v>
      </c>
      <c r="K711" s="5" t="e">
        <f t="shared" si="47"/>
        <v>#NUM!</v>
      </c>
    </row>
    <row r="712" spans="1:11" x14ac:dyDescent="0.25">
      <c r="A712" s="2" t="e">
        <f>'Série de vazões medidas'!A714</f>
        <v>#NUM!</v>
      </c>
      <c r="B712" s="1" t="e">
        <f>IF(A712="","",'Série de vazões medidas'!C714*'Dados gerais'!$B$11/'Dados gerais'!$B$10)</f>
        <v>#NUM!</v>
      </c>
      <c r="C712" s="4" t="e">
        <f t="shared" si="46"/>
        <v>#NUM!</v>
      </c>
      <c r="D712" s="4" t="e">
        <f>IF(A712="","",B712*86400*'Série de vazões medidas'!B714/1000000)</f>
        <v>#NUM!</v>
      </c>
      <c r="E712" t="e">
        <f>IF(A712="","",VLOOKUP(C712*1000000,'Dados gerais'!$C$28:$D$2916,2))</f>
        <v>#NUM!</v>
      </c>
      <c r="F712" s="5" t="e">
        <f>IF(A712="","",VLOOKUP(MONTH($A712),'Dados gerais'!$I$5:$J$16,2))</f>
        <v>#NUM!</v>
      </c>
      <c r="G712" s="5" t="e">
        <f t="shared" si="44"/>
        <v>#NUM!</v>
      </c>
      <c r="H712" s="1" t="e">
        <f>IF(A712="","",IF(C712&lt;'Dados gerais'!$B$15/1000000,0,('Dados gerais'!$B$21+'Dados gerais'!$B$19)*86400*'Série de vazões medidas'!B714/1000000))</f>
        <v>#NUM!</v>
      </c>
      <c r="I712" s="5" t="e">
        <f t="shared" si="45"/>
        <v>#NUM!</v>
      </c>
      <c r="J712" s="5" t="e">
        <f>IF(A712="","",MAX(0,I712-'Dados gerais'!$B$14/1000000))</f>
        <v>#NUM!</v>
      </c>
      <c r="K712" s="5" t="e">
        <f t="shared" si="47"/>
        <v>#NUM!</v>
      </c>
    </row>
    <row r="713" spans="1:11" x14ac:dyDescent="0.25">
      <c r="A713" s="2" t="e">
        <f>'Série de vazões medidas'!A715</f>
        <v>#NUM!</v>
      </c>
      <c r="B713" s="1" t="e">
        <f>IF(A713="","",'Série de vazões medidas'!C715*'Dados gerais'!$B$11/'Dados gerais'!$B$10)</f>
        <v>#NUM!</v>
      </c>
      <c r="C713" s="4" t="e">
        <f t="shared" si="46"/>
        <v>#NUM!</v>
      </c>
      <c r="D713" s="4" t="e">
        <f>IF(A713="","",B713*86400*'Série de vazões medidas'!B715/1000000)</f>
        <v>#NUM!</v>
      </c>
      <c r="E713" t="e">
        <f>IF(A713="","",VLOOKUP(C713*1000000,'Dados gerais'!$C$28:$D$2916,2))</f>
        <v>#NUM!</v>
      </c>
      <c r="F713" s="5" t="e">
        <f>IF(A713="","",VLOOKUP(MONTH($A713),'Dados gerais'!$I$5:$J$16,2))</f>
        <v>#NUM!</v>
      </c>
      <c r="G713" s="5" t="e">
        <f t="shared" si="44"/>
        <v>#NUM!</v>
      </c>
      <c r="H713" s="1" t="e">
        <f>IF(A713="","",IF(C713&lt;'Dados gerais'!$B$15/1000000,0,('Dados gerais'!$B$21+'Dados gerais'!$B$19)*86400*'Série de vazões medidas'!B715/1000000))</f>
        <v>#NUM!</v>
      </c>
      <c r="I713" s="5" t="e">
        <f t="shared" si="45"/>
        <v>#NUM!</v>
      </c>
      <c r="J713" s="5" t="e">
        <f>IF(A713="","",MAX(0,I713-'Dados gerais'!$B$14/1000000))</f>
        <v>#NUM!</v>
      </c>
      <c r="K713" s="5" t="e">
        <f t="shared" si="47"/>
        <v>#NUM!</v>
      </c>
    </row>
    <row r="714" spans="1:11" x14ac:dyDescent="0.25">
      <c r="A714" s="2" t="e">
        <f>'Série de vazões medidas'!A716</f>
        <v>#NUM!</v>
      </c>
      <c r="B714" s="1" t="e">
        <f>IF(A714="","",'Série de vazões medidas'!C716*'Dados gerais'!$B$11/'Dados gerais'!$B$10)</f>
        <v>#NUM!</v>
      </c>
      <c r="C714" s="4" t="e">
        <f t="shared" si="46"/>
        <v>#NUM!</v>
      </c>
      <c r="D714" s="4" t="e">
        <f>IF(A714="","",B714*86400*'Série de vazões medidas'!B716/1000000)</f>
        <v>#NUM!</v>
      </c>
      <c r="E714" t="e">
        <f>IF(A714="","",VLOOKUP(C714*1000000,'Dados gerais'!$C$28:$D$2916,2))</f>
        <v>#NUM!</v>
      </c>
      <c r="F714" s="5" t="e">
        <f>IF(A714="","",VLOOKUP(MONTH($A714),'Dados gerais'!$I$5:$J$16,2))</f>
        <v>#NUM!</v>
      </c>
      <c r="G714" s="5" t="e">
        <f t="shared" si="44"/>
        <v>#NUM!</v>
      </c>
      <c r="H714" s="1" t="e">
        <f>IF(A714="","",IF(C714&lt;'Dados gerais'!$B$15/1000000,0,('Dados gerais'!$B$21+'Dados gerais'!$B$19)*86400*'Série de vazões medidas'!B716/1000000))</f>
        <v>#NUM!</v>
      </c>
      <c r="I714" s="5" t="e">
        <f t="shared" si="45"/>
        <v>#NUM!</v>
      </c>
      <c r="J714" s="5" t="e">
        <f>IF(A714="","",MAX(0,I714-'Dados gerais'!$B$14/1000000))</f>
        <v>#NUM!</v>
      </c>
      <c r="K714" s="5" t="e">
        <f t="shared" si="47"/>
        <v>#NUM!</v>
      </c>
    </row>
    <row r="715" spans="1:11" x14ac:dyDescent="0.25">
      <c r="A715" s="2" t="e">
        <f>'Série de vazões medidas'!A717</f>
        <v>#NUM!</v>
      </c>
      <c r="B715" s="1" t="e">
        <f>IF(A715="","",'Série de vazões medidas'!C717*'Dados gerais'!$B$11/'Dados gerais'!$B$10)</f>
        <v>#NUM!</v>
      </c>
      <c r="C715" s="4" t="e">
        <f t="shared" si="46"/>
        <v>#NUM!</v>
      </c>
      <c r="D715" s="4" t="e">
        <f>IF(A715="","",B715*86400*'Série de vazões medidas'!B717/1000000)</f>
        <v>#NUM!</v>
      </c>
      <c r="E715" t="e">
        <f>IF(A715="","",VLOOKUP(C715*1000000,'Dados gerais'!$C$28:$D$2916,2))</f>
        <v>#NUM!</v>
      </c>
      <c r="F715" s="5" t="e">
        <f>IF(A715="","",VLOOKUP(MONTH($A715),'Dados gerais'!$I$5:$J$16,2))</f>
        <v>#NUM!</v>
      </c>
      <c r="G715" s="5" t="e">
        <f t="shared" si="44"/>
        <v>#NUM!</v>
      </c>
      <c r="H715" s="1" t="e">
        <f>IF(A715="","",IF(C715&lt;'Dados gerais'!$B$15/1000000,0,('Dados gerais'!$B$21+'Dados gerais'!$B$19)*86400*'Série de vazões medidas'!B717/1000000))</f>
        <v>#NUM!</v>
      </c>
      <c r="I715" s="5" t="e">
        <f t="shared" si="45"/>
        <v>#NUM!</v>
      </c>
      <c r="J715" s="5" t="e">
        <f>IF(A715="","",MAX(0,I715-'Dados gerais'!$B$14/1000000))</f>
        <v>#NUM!</v>
      </c>
      <c r="K715" s="5" t="e">
        <f t="shared" si="47"/>
        <v>#NUM!</v>
      </c>
    </row>
    <row r="716" spans="1:11" x14ac:dyDescent="0.25">
      <c r="A716" s="2" t="e">
        <f>'Série de vazões medidas'!A718</f>
        <v>#NUM!</v>
      </c>
      <c r="B716" s="1" t="e">
        <f>IF(A716="","",'Série de vazões medidas'!C718*'Dados gerais'!$B$11/'Dados gerais'!$B$10)</f>
        <v>#NUM!</v>
      </c>
      <c r="C716" s="4" t="e">
        <f t="shared" si="46"/>
        <v>#NUM!</v>
      </c>
      <c r="D716" s="4" t="e">
        <f>IF(A716="","",B716*86400*'Série de vazões medidas'!B718/1000000)</f>
        <v>#NUM!</v>
      </c>
      <c r="E716" t="e">
        <f>IF(A716="","",VLOOKUP(C716*1000000,'Dados gerais'!$C$28:$D$2916,2))</f>
        <v>#NUM!</v>
      </c>
      <c r="F716" s="5" t="e">
        <f>IF(A716="","",VLOOKUP(MONTH($A716),'Dados gerais'!$I$5:$J$16,2))</f>
        <v>#NUM!</v>
      </c>
      <c r="G716" s="5" t="e">
        <f t="shared" si="44"/>
        <v>#NUM!</v>
      </c>
      <c r="H716" s="1" t="e">
        <f>IF(A716="","",IF(C716&lt;'Dados gerais'!$B$15/1000000,0,('Dados gerais'!$B$21+'Dados gerais'!$B$19)*86400*'Série de vazões medidas'!B718/1000000))</f>
        <v>#NUM!</v>
      </c>
      <c r="I716" s="5" t="e">
        <f t="shared" si="45"/>
        <v>#NUM!</v>
      </c>
      <c r="J716" s="5" t="e">
        <f>IF(A716="","",MAX(0,I716-'Dados gerais'!$B$14/1000000))</f>
        <v>#NUM!</v>
      </c>
      <c r="K716" s="5" t="e">
        <f t="shared" si="47"/>
        <v>#NUM!</v>
      </c>
    </row>
    <row r="717" spans="1:11" x14ac:dyDescent="0.25">
      <c r="A717" s="2" t="e">
        <f>'Série de vazões medidas'!A719</f>
        <v>#NUM!</v>
      </c>
      <c r="B717" s="1" t="e">
        <f>IF(A717="","",'Série de vazões medidas'!C719*'Dados gerais'!$B$11/'Dados gerais'!$B$10)</f>
        <v>#NUM!</v>
      </c>
      <c r="C717" s="4" t="e">
        <f t="shared" si="46"/>
        <v>#NUM!</v>
      </c>
      <c r="D717" s="4" t="e">
        <f>IF(A717="","",B717*86400*'Série de vazões medidas'!B719/1000000)</f>
        <v>#NUM!</v>
      </c>
      <c r="E717" t="e">
        <f>IF(A717="","",VLOOKUP(C717*1000000,'Dados gerais'!$C$28:$D$2916,2))</f>
        <v>#NUM!</v>
      </c>
      <c r="F717" s="5" t="e">
        <f>IF(A717="","",VLOOKUP(MONTH($A717),'Dados gerais'!$I$5:$J$16,2))</f>
        <v>#NUM!</v>
      </c>
      <c r="G717" s="5" t="e">
        <f t="shared" si="44"/>
        <v>#NUM!</v>
      </c>
      <c r="H717" s="1" t="e">
        <f>IF(A717="","",IF(C717&lt;'Dados gerais'!$B$15/1000000,0,('Dados gerais'!$B$21+'Dados gerais'!$B$19)*86400*'Série de vazões medidas'!B719/1000000))</f>
        <v>#NUM!</v>
      </c>
      <c r="I717" s="5" t="e">
        <f t="shared" si="45"/>
        <v>#NUM!</v>
      </c>
      <c r="J717" s="5" t="e">
        <f>IF(A717="","",MAX(0,I717-'Dados gerais'!$B$14/1000000))</f>
        <v>#NUM!</v>
      </c>
      <c r="K717" s="5" t="e">
        <f t="shared" si="47"/>
        <v>#NUM!</v>
      </c>
    </row>
    <row r="718" spans="1:11" x14ac:dyDescent="0.25">
      <c r="A718" s="2" t="e">
        <f>'Série de vazões medidas'!A720</f>
        <v>#NUM!</v>
      </c>
      <c r="B718" s="1" t="e">
        <f>IF(A718="","",'Série de vazões medidas'!C720*'Dados gerais'!$B$11/'Dados gerais'!$B$10)</f>
        <v>#NUM!</v>
      </c>
      <c r="C718" s="4" t="e">
        <f t="shared" si="46"/>
        <v>#NUM!</v>
      </c>
      <c r="D718" s="4" t="e">
        <f>IF(A718="","",B718*86400*'Série de vazões medidas'!B720/1000000)</f>
        <v>#NUM!</v>
      </c>
      <c r="E718" t="e">
        <f>IF(A718="","",VLOOKUP(C718*1000000,'Dados gerais'!$C$28:$D$2916,2))</f>
        <v>#NUM!</v>
      </c>
      <c r="F718" s="5" t="e">
        <f>IF(A718="","",VLOOKUP(MONTH($A718),'Dados gerais'!$I$5:$J$16,2))</f>
        <v>#NUM!</v>
      </c>
      <c r="G718" s="5" t="e">
        <f t="shared" si="44"/>
        <v>#NUM!</v>
      </c>
      <c r="H718" s="1" t="e">
        <f>IF(A718="","",IF(C718&lt;'Dados gerais'!$B$15/1000000,0,('Dados gerais'!$B$21+'Dados gerais'!$B$19)*86400*'Série de vazões medidas'!B720/1000000))</f>
        <v>#NUM!</v>
      </c>
      <c r="I718" s="5" t="e">
        <f t="shared" si="45"/>
        <v>#NUM!</v>
      </c>
      <c r="J718" s="5" t="e">
        <f>IF(A718="","",MAX(0,I718-'Dados gerais'!$B$14/1000000))</f>
        <v>#NUM!</v>
      </c>
      <c r="K718" s="5" t="e">
        <f t="shared" si="47"/>
        <v>#NUM!</v>
      </c>
    </row>
    <row r="719" spans="1:11" x14ac:dyDescent="0.25">
      <c r="A719" s="2" t="e">
        <f>'Série de vazões medidas'!A721</f>
        <v>#NUM!</v>
      </c>
      <c r="B719" s="1" t="e">
        <f>IF(A719="","",'Série de vazões medidas'!C721*'Dados gerais'!$B$11/'Dados gerais'!$B$10)</f>
        <v>#NUM!</v>
      </c>
      <c r="C719" s="4" t="e">
        <f t="shared" si="46"/>
        <v>#NUM!</v>
      </c>
      <c r="D719" s="4" t="e">
        <f>IF(A719="","",B719*86400*'Série de vazões medidas'!B721/1000000)</f>
        <v>#NUM!</v>
      </c>
      <c r="E719" t="e">
        <f>IF(A719="","",VLOOKUP(C719*1000000,'Dados gerais'!$C$28:$D$2916,2))</f>
        <v>#NUM!</v>
      </c>
      <c r="F719" s="5" t="e">
        <f>IF(A719="","",VLOOKUP(MONTH($A719),'Dados gerais'!$I$5:$J$16,2))</f>
        <v>#NUM!</v>
      </c>
      <c r="G719" s="5" t="e">
        <f t="shared" si="44"/>
        <v>#NUM!</v>
      </c>
      <c r="H719" s="1" t="e">
        <f>IF(A719="","",IF(C719&lt;'Dados gerais'!$B$15/1000000,0,('Dados gerais'!$B$21+'Dados gerais'!$B$19)*86400*'Série de vazões medidas'!B721/1000000))</f>
        <v>#NUM!</v>
      </c>
      <c r="I719" s="5" t="e">
        <f t="shared" si="45"/>
        <v>#NUM!</v>
      </c>
      <c r="J719" s="5" t="e">
        <f>IF(A719="","",MAX(0,I719-'Dados gerais'!$B$14/1000000))</f>
        <v>#NUM!</v>
      </c>
      <c r="K719" s="5" t="e">
        <f t="shared" si="47"/>
        <v>#NUM!</v>
      </c>
    </row>
    <row r="720" spans="1:11" x14ac:dyDescent="0.25">
      <c r="A720" s="2" t="e">
        <f>'Série de vazões medidas'!A722</f>
        <v>#NUM!</v>
      </c>
      <c r="B720" s="1" t="e">
        <f>IF(A720="","",'Série de vazões medidas'!C722*'Dados gerais'!$B$11/'Dados gerais'!$B$10)</f>
        <v>#NUM!</v>
      </c>
      <c r="C720" s="4" t="e">
        <f t="shared" si="46"/>
        <v>#NUM!</v>
      </c>
      <c r="D720" s="4" t="e">
        <f>IF(A720="","",B720*86400*'Série de vazões medidas'!B722/1000000)</f>
        <v>#NUM!</v>
      </c>
      <c r="E720" t="e">
        <f>IF(A720="","",VLOOKUP(C720*1000000,'Dados gerais'!$C$28:$D$2916,2))</f>
        <v>#NUM!</v>
      </c>
      <c r="F720" s="5" t="e">
        <f>IF(A720="","",VLOOKUP(MONTH($A720),'Dados gerais'!$I$5:$J$16,2))</f>
        <v>#NUM!</v>
      </c>
      <c r="G720" s="5" t="e">
        <f t="shared" si="44"/>
        <v>#NUM!</v>
      </c>
      <c r="H720" s="1" t="e">
        <f>IF(A720="","",IF(C720&lt;'Dados gerais'!$B$15/1000000,0,('Dados gerais'!$B$21+'Dados gerais'!$B$19)*86400*'Série de vazões medidas'!B722/1000000))</f>
        <v>#NUM!</v>
      </c>
      <c r="I720" s="5" t="e">
        <f t="shared" si="45"/>
        <v>#NUM!</v>
      </c>
      <c r="J720" s="5" t="e">
        <f>IF(A720="","",MAX(0,I720-'Dados gerais'!$B$14/1000000))</f>
        <v>#NUM!</v>
      </c>
      <c r="K720" s="5" t="e">
        <f t="shared" si="47"/>
        <v>#NUM!</v>
      </c>
    </row>
    <row r="721" spans="1:11" x14ac:dyDescent="0.25">
      <c r="A721" s="2" t="e">
        <f>'Série de vazões medidas'!A723</f>
        <v>#NUM!</v>
      </c>
      <c r="B721" s="1" t="e">
        <f>IF(A721="","",'Série de vazões medidas'!C723*'Dados gerais'!$B$11/'Dados gerais'!$B$10)</f>
        <v>#NUM!</v>
      </c>
      <c r="C721" s="4" t="e">
        <f t="shared" si="46"/>
        <v>#NUM!</v>
      </c>
      <c r="D721" s="4" t="e">
        <f>IF(A721="","",B721*86400*'Série de vazões medidas'!B723/1000000)</f>
        <v>#NUM!</v>
      </c>
      <c r="E721" t="e">
        <f>IF(A721="","",VLOOKUP(C721*1000000,'Dados gerais'!$C$28:$D$2916,2))</f>
        <v>#NUM!</v>
      </c>
      <c r="F721" s="5" t="e">
        <f>IF(A721="","",VLOOKUP(MONTH($A721),'Dados gerais'!$I$5:$J$16,2))</f>
        <v>#NUM!</v>
      </c>
      <c r="G721" s="5" t="e">
        <f t="shared" si="44"/>
        <v>#NUM!</v>
      </c>
      <c r="H721" s="1" t="e">
        <f>IF(A721="","",IF(C721&lt;'Dados gerais'!$B$15/1000000,0,('Dados gerais'!$B$21+'Dados gerais'!$B$19)*86400*'Série de vazões medidas'!B723/1000000))</f>
        <v>#NUM!</v>
      </c>
      <c r="I721" s="5" t="e">
        <f t="shared" si="45"/>
        <v>#NUM!</v>
      </c>
      <c r="J721" s="5" t="e">
        <f>IF(A721="","",MAX(0,I721-'Dados gerais'!$B$14/1000000))</f>
        <v>#NUM!</v>
      </c>
      <c r="K721" s="5" t="e">
        <f t="shared" si="47"/>
        <v>#NUM!</v>
      </c>
    </row>
    <row r="722" spans="1:11" x14ac:dyDescent="0.25">
      <c r="A722" s="2" t="e">
        <f>'Série de vazões medidas'!A724</f>
        <v>#NUM!</v>
      </c>
      <c r="B722" s="1" t="e">
        <f>IF(A722="","",'Série de vazões medidas'!C724*'Dados gerais'!$B$11/'Dados gerais'!$B$10)</f>
        <v>#NUM!</v>
      </c>
      <c r="C722" s="4" t="e">
        <f t="shared" si="46"/>
        <v>#NUM!</v>
      </c>
      <c r="D722" s="4" t="e">
        <f>IF(A722="","",B722*86400*'Série de vazões medidas'!B724/1000000)</f>
        <v>#NUM!</v>
      </c>
      <c r="E722" t="e">
        <f>IF(A722="","",VLOOKUP(C722*1000000,'Dados gerais'!$C$28:$D$2916,2))</f>
        <v>#NUM!</v>
      </c>
      <c r="F722" s="5" t="e">
        <f>IF(A722="","",VLOOKUP(MONTH($A722),'Dados gerais'!$I$5:$J$16,2))</f>
        <v>#NUM!</v>
      </c>
      <c r="G722" s="5" t="e">
        <f t="shared" si="44"/>
        <v>#NUM!</v>
      </c>
      <c r="H722" s="1" t="e">
        <f>IF(A722="","",IF(C722&lt;'Dados gerais'!$B$15/1000000,0,('Dados gerais'!$B$21+'Dados gerais'!$B$19)*86400*'Série de vazões medidas'!B724/1000000))</f>
        <v>#NUM!</v>
      </c>
      <c r="I722" s="5" t="e">
        <f t="shared" si="45"/>
        <v>#NUM!</v>
      </c>
      <c r="J722" s="5" t="e">
        <f>IF(A722="","",MAX(0,I722-'Dados gerais'!$B$14/1000000))</f>
        <v>#NUM!</v>
      </c>
      <c r="K722" s="5" t="e">
        <f t="shared" si="47"/>
        <v>#NUM!</v>
      </c>
    </row>
    <row r="723" spans="1:11" x14ac:dyDescent="0.25">
      <c r="A723" s="2" t="e">
        <f>'Série de vazões medidas'!A725</f>
        <v>#NUM!</v>
      </c>
      <c r="B723" s="1" t="e">
        <f>IF(A723="","",'Série de vazões medidas'!C725*'Dados gerais'!$B$11/'Dados gerais'!$B$10)</f>
        <v>#NUM!</v>
      </c>
      <c r="C723" s="4" t="e">
        <f t="shared" si="46"/>
        <v>#NUM!</v>
      </c>
      <c r="D723" s="4" t="e">
        <f>IF(A723="","",B723*86400*'Série de vazões medidas'!B725/1000000)</f>
        <v>#NUM!</v>
      </c>
      <c r="E723" t="e">
        <f>IF(A723="","",VLOOKUP(C723*1000000,'Dados gerais'!$C$28:$D$2916,2))</f>
        <v>#NUM!</v>
      </c>
      <c r="F723" s="5" t="e">
        <f>IF(A723="","",VLOOKUP(MONTH($A723),'Dados gerais'!$I$5:$J$16,2))</f>
        <v>#NUM!</v>
      </c>
      <c r="G723" s="5" t="e">
        <f t="shared" si="44"/>
        <v>#NUM!</v>
      </c>
      <c r="H723" s="1" t="e">
        <f>IF(A723="","",IF(C723&lt;'Dados gerais'!$B$15/1000000,0,('Dados gerais'!$B$21+'Dados gerais'!$B$19)*86400*'Série de vazões medidas'!B725/1000000))</f>
        <v>#NUM!</v>
      </c>
      <c r="I723" s="5" t="e">
        <f t="shared" si="45"/>
        <v>#NUM!</v>
      </c>
      <c r="J723" s="5" t="e">
        <f>IF(A723="","",MAX(0,I723-'Dados gerais'!$B$14/1000000))</f>
        <v>#NUM!</v>
      </c>
      <c r="K723" s="5" t="e">
        <f t="shared" si="47"/>
        <v>#NUM!</v>
      </c>
    </row>
    <row r="724" spans="1:11" x14ac:dyDescent="0.25">
      <c r="A724" s="2" t="e">
        <f>'Série de vazões medidas'!A726</f>
        <v>#NUM!</v>
      </c>
      <c r="B724" s="1" t="e">
        <f>IF(A724="","",'Série de vazões medidas'!C726*'Dados gerais'!$B$11/'Dados gerais'!$B$10)</f>
        <v>#NUM!</v>
      </c>
      <c r="C724" s="4" t="e">
        <f t="shared" si="46"/>
        <v>#NUM!</v>
      </c>
      <c r="D724" s="4" t="e">
        <f>IF(A724="","",B724*86400*'Série de vazões medidas'!B726/1000000)</f>
        <v>#NUM!</v>
      </c>
      <c r="E724" t="e">
        <f>IF(A724="","",VLOOKUP(C724*1000000,'Dados gerais'!$C$28:$D$2916,2))</f>
        <v>#NUM!</v>
      </c>
      <c r="F724" s="5" t="e">
        <f>IF(A724="","",VLOOKUP(MONTH($A724),'Dados gerais'!$I$5:$J$16,2))</f>
        <v>#NUM!</v>
      </c>
      <c r="G724" s="5" t="e">
        <f t="shared" si="44"/>
        <v>#NUM!</v>
      </c>
      <c r="H724" s="1" t="e">
        <f>IF(A724="","",IF(C724&lt;'Dados gerais'!$B$15/1000000,0,('Dados gerais'!$B$21+'Dados gerais'!$B$19)*86400*'Série de vazões medidas'!B726/1000000))</f>
        <v>#NUM!</v>
      </c>
      <c r="I724" s="5" t="e">
        <f t="shared" si="45"/>
        <v>#NUM!</v>
      </c>
      <c r="J724" s="5" t="e">
        <f>IF(A724="","",MAX(0,I724-'Dados gerais'!$B$14/1000000))</f>
        <v>#NUM!</v>
      </c>
      <c r="K724" s="5" t="e">
        <f t="shared" si="47"/>
        <v>#NUM!</v>
      </c>
    </row>
    <row r="725" spans="1:11" x14ac:dyDescent="0.25">
      <c r="A725" s="2" t="e">
        <f>'Série de vazões medidas'!A727</f>
        <v>#NUM!</v>
      </c>
      <c r="B725" s="1" t="e">
        <f>IF(A725="","",'Série de vazões medidas'!C727*'Dados gerais'!$B$11/'Dados gerais'!$B$10)</f>
        <v>#NUM!</v>
      </c>
      <c r="C725" s="4" t="e">
        <f t="shared" si="46"/>
        <v>#NUM!</v>
      </c>
      <c r="D725" s="4" t="e">
        <f>IF(A725="","",B725*86400*'Série de vazões medidas'!B727/1000000)</f>
        <v>#NUM!</v>
      </c>
      <c r="E725" t="e">
        <f>IF(A725="","",VLOOKUP(C725*1000000,'Dados gerais'!$C$28:$D$2916,2))</f>
        <v>#NUM!</v>
      </c>
      <c r="F725" s="5" t="e">
        <f>IF(A725="","",VLOOKUP(MONTH($A725),'Dados gerais'!$I$5:$J$16,2))</f>
        <v>#NUM!</v>
      </c>
      <c r="G725" s="5" t="e">
        <f t="shared" si="44"/>
        <v>#NUM!</v>
      </c>
      <c r="H725" s="1" t="e">
        <f>IF(A725="","",IF(C725&lt;'Dados gerais'!$B$15/1000000,0,('Dados gerais'!$B$21+'Dados gerais'!$B$19)*86400*'Série de vazões medidas'!B727/1000000))</f>
        <v>#NUM!</v>
      </c>
      <c r="I725" s="5" t="e">
        <f t="shared" si="45"/>
        <v>#NUM!</v>
      </c>
      <c r="J725" s="5" t="e">
        <f>IF(A725="","",MAX(0,I725-'Dados gerais'!$B$14/1000000))</f>
        <v>#NUM!</v>
      </c>
      <c r="K725" s="5" t="e">
        <f t="shared" si="47"/>
        <v>#NUM!</v>
      </c>
    </row>
    <row r="726" spans="1:11" x14ac:dyDescent="0.25">
      <c r="A726" s="2" t="e">
        <f>'Série de vazões medidas'!A728</f>
        <v>#NUM!</v>
      </c>
      <c r="B726" s="1" t="e">
        <f>IF(A726="","",'Série de vazões medidas'!C728*'Dados gerais'!$B$11/'Dados gerais'!$B$10)</f>
        <v>#NUM!</v>
      </c>
      <c r="C726" s="4" t="e">
        <f t="shared" si="46"/>
        <v>#NUM!</v>
      </c>
      <c r="D726" s="4" t="e">
        <f>IF(A726="","",B726*86400*'Série de vazões medidas'!B728/1000000)</f>
        <v>#NUM!</v>
      </c>
      <c r="E726" t="e">
        <f>IF(A726="","",VLOOKUP(C726*1000000,'Dados gerais'!$C$28:$D$2916,2))</f>
        <v>#NUM!</v>
      </c>
      <c r="F726" s="5" t="e">
        <f>IF(A726="","",VLOOKUP(MONTH($A726),'Dados gerais'!$I$5:$J$16,2))</f>
        <v>#NUM!</v>
      </c>
      <c r="G726" s="5" t="e">
        <f t="shared" si="44"/>
        <v>#NUM!</v>
      </c>
      <c r="H726" s="1" t="e">
        <f>IF(A726="","",IF(C726&lt;'Dados gerais'!$B$15/1000000,0,('Dados gerais'!$B$21+'Dados gerais'!$B$19)*86400*'Série de vazões medidas'!B728/1000000))</f>
        <v>#NUM!</v>
      </c>
      <c r="I726" s="5" t="e">
        <f t="shared" si="45"/>
        <v>#NUM!</v>
      </c>
      <c r="J726" s="5" t="e">
        <f>IF(A726="","",MAX(0,I726-'Dados gerais'!$B$14/1000000))</f>
        <v>#NUM!</v>
      </c>
      <c r="K726" s="5" t="e">
        <f t="shared" si="47"/>
        <v>#NUM!</v>
      </c>
    </row>
    <row r="727" spans="1:11" x14ac:dyDescent="0.25">
      <c r="A727" s="2" t="e">
        <f>'Série de vazões medidas'!A729</f>
        <v>#NUM!</v>
      </c>
      <c r="B727" s="1" t="e">
        <f>IF(A727="","",'Série de vazões medidas'!C729*'Dados gerais'!$B$11/'Dados gerais'!$B$10)</f>
        <v>#NUM!</v>
      </c>
      <c r="C727" s="4" t="e">
        <f t="shared" si="46"/>
        <v>#NUM!</v>
      </c>
      <c r="D727" s="4" t="e">
        <f>IF(A727="","",B727*86400*'Série de vazões medidas'!B729/1000000)</f>
        <v>#NUM!</v>
      </c>
      <c r="E727" t="e">
        <f>IF(A727="","",VLOOKUP(C727*1000000,'Dados gerais'!$C$28:$D$2916,2))</f>
        <v>#NUM!</v>
      </c>
      <c r="F727" s="5" t="e">
        <f>IF(A727="","",VLOOKUP(MONTH($A727),'Dados gerais'!$I$5:$J$16,2))</f>
        <v>#NUM!</v>
      </c>
      <c r="G727" s="5" t="e">
        <f t="shared" si="44"/>
        <v>#NUM!</v>
      </c>
      <c r="H727" s="1" t="e">
        <f>IF(A727="","",IF(C727&lt;'Dados gerais'!$B$15/1000000,0,('Dados gerais'!$B$21+'Dados gerais'!$B$19)*86400*'Série de vazões medidas'!B729/1000000))</f>
        <v>#NUM!</v>
      </c>
      <c r="I727" s="5" t="e">
        <f t="shared" si="45"/>
        <v>#NUM!</v>
      </c>
      <c r="J727" s="5" t="e">
        <f>IF(A727="","",MAX(0,I727-'Dados gerais'!$B$14/1000000))</f>
        <v>#NUM!</v>
      </c>
      <c r="K727" s="5" t="e">
        <f t="shared" si="47"/>
        <v>#NUM!</v>
      </c>
    </row>
    <row r="728" spans="1:11" x14ac:dyDescent="0.25">
      <c r="A728" s="2" t="e">
        <f>'Série de vazões medidas'!A730</f>
        <v>#NUM!</v>
      </c>
      <c r="B728" s="1" t="e">
        <f>IF(A728="","",'Série de vazões medidas'!C730*'Dados gerais'!$B$11/'Dados gerais'!$B$10)</f>
        <v>#NUM!</v>
      </c>
      <c r="C728" s="4" t="e">
        <f t="shared" si="46"/>
        <v>#NUM!</v>
      </c>
      <c r="D728" s="4" t="e">
        <f>IF(A728="","",B728*86400*'Série de vazões medidas'!B730/1000000)</f>
        <v>#NUM!</v>
      </c>
      <c r="E728" t="e">
        <f>IF(A728="","",VLOOKUP(C728*1000000,'Dados gerais'!$C$28:$D$2916,2))</f>
        <v>#NUM!</v>
      </c>
      <c r="F728" s="5" t="e">
        <f>IF(A728="","",VLOOKUP(MONTH($A728),'Dados gerais'!$I$5:$J$16,2))</f>
        <v>#NUM!</v>
      </c>
      <c r="G728" s="5" t="e">
        <f t="shared" si="44"/>
        <v>#NUM!</v>
      </c>
      <c r="H728" s="1" t="e">
        <f>IF(A728="","",IF(C728&lt;'Dados gerais'!$B$15/1000000,0,('Dados gerais'!$B$21+'Dados gerais'!$B$19)*86400*'Série de vazões medidas'!B730/1000000))</f>
        <v>#NUM!</v>
      </c>
      <c r="I728" s="5" t="e">
        <f t="shared" si="45"/>
        <v>#NUM!</v>
      </c>
      <c r="J728" s="5" t="e">
        <f>IF(A728="","",MAX(0,I728-'Dados gerais'!$B$14/1000000))</f>
        <v>#NUM!</v>
      </c>
      <c r="K728" s="5" t="e">
        <f t="shared" si="47"/>
        <v>#NUM!</v>
      </c>
    </row>
    <row r="729" spans="1:11" x14ac:dyDescent="0.25">
      <c r="A729" s="2" t="e">
        <f>'Série de vazões medidas'!A731</f>
        <v>#NUM!</v>
      </c>
      <c r="B729" s="1" t="e">
        <f>IF(A729="","",'Série de vazões medidas'!C731*'Dados gerais'!$B$11/'Dados gerais'!$B$10)</f>
        <v>#NUM!</v>
      </c>
      <c r="C729" s="4" t="e">
        <f t="shared" si="46"/>
        <v>#NUM!</v>
      </c>
      <c r="D729" s="4" t="e">
        <f>IF(A729="","",B729*86400*'Série de vazões medidas'!B731/1000000)</f>
        <v>#NUM!</v>
      </c>
      <c r="E729" t="e">
        <f>IF(A729="","",VLOOKUP(C729*1000000,'Dados gerais'!$C$28:$D$2916,2))</f>
        <v>#NUM!</v>
      </c>
      <c r="F729" s="5" t="e">
        <f>IF(A729="","",VLOOKUP(MONTH($A729),'Dados gerais'!$I$5:$J$16,2))</f>
        <v>#NUM!</v>
      </c>
      <c r="G729" s="5" t="e">
        <f t="shared" si="44"/>
        <v>#NUM!</v>
      </c>
      <c r="H729" s="1" t="e">
        <f>IF(A729="","",IF(C729&lt;'Dados gerais'!$B$15/1000000,0,('Dados gerais'!$B$21+'Dados gerais'!$B$19)*86400*'Série de vazões medidas'!B731/1000000))</f>
        <v>#NUM!</v>
      </c>
      <c r="I729" s="5" t="e">
        <f t="shared" si="45"/>
        <v>#NUM!</v>
      </c>
      <c r="J729" s="5" t="e">
        <f>IF(A729="","",MAX(0,I729-'Dados gerais'!$B$14/1000000))</f>
        <v>#NUM!</v>
      </c>
      <c r="K729" s="5" t="e">
        <f t="shared" si="47"/>
        <v>#NUM!</v>
      </c>
    </row>
    <row r="730" spans="1:11" x14ac:dyDescent="0.25">
      <c r="A730" s="2" t="e">
        <f>'Série de vazões medidas'!A732</f>
        <v>#NUM!</v>
      </c>
      <c r="B730" s="1" t="e">
        <f>IF(A730="","",'Série de vazões medidas'!C732*'Dados gerais'!$B$11/'Dados gerais'!$B$10)</f>
        <v>#NUM!</v>
      </c>
      <c r="C730" s="4" t="e">
        <f t="shared" si="46"/>
        <v>#NUM!</v>
      </c>
      <c r="D730" s="4" t="e">
        <f>IF(A730="","",B730*86400*'Série de vazões medidas'!B732/1000000)</f>
        <v>#NUM!</v>
      </c>
      <c r="E730" t="e">
        <f>IF(A730="","",VLOOKUP(C730*1000000,'Dados gerais'!$C$28:$D$2916,2))</f>
        <v>#NUM!</v>
      </c>
      <c r="F730" s="5" t="e">
        <f>IF(A730="","",VLOOKUP(MONTH($A730),'Dados gerais'!$I$5:$J$16,2))</f>
        <v>#NUM!</v>
      </c>
      <c r="G730" s="5" t="e">
        <f t="shared" si="44"/>
        <v>#NUM!</v>
      </c>
      <c r="H730" s="1" t="e">
        <f>IF(A730="","",IF(C730&lt;'Dados gerais'!$B$15/1000000,0,('Dados gerais'!$B$21+'Dados gerais'!$B$19)*86400*'Série de vazões medidas'!B732/1000000))</f>
        <v>#NUM!</v>
      </c>
      <c r="I730" s="5" t="e">
        <f t="shared" si="45"/>
        <v>#NUM!</v>
      </c>
      <c r="J730" s="5" t="e">
        <f>IF(A730="","",MAX(0,I730-'Dados gerais'!$B$14/1000000))</f>
        <v>#NUM!</v>
      </c>
      <c r="K730" s="5" t="e">
        <f t="shared" si="47"/>
        <v>#NUM!</v>
      </c>
    </row>
    <row r="731" spans="1:11" x14ac:dyDescent="0.25">
      <c r="A731" s="2" t="e">
        <f>'Série de vazões medidas'!A733</f>
        <v>#NUM!</v>
      </c>
      <c r="B731" s="1" t="e">
        <f>IF(A731="","",'Série de vazões medidas'!C733*'Dados gerais'!$B$11/'Dados gerais'!$B$10)</f>
        <v>#NUM!</v>
      </c>
      <c r="C731" s="4" t="e">
        <f t="shared" si="46"/>
        <v>#NUM!</v>
      </c>
      <c r="D731" s="4" t="e">
        <f>IF(A731="","",B731*86400*'Série de vazões medidas'!B733/1000000)</f>
        <v>#NUM!</v>
      </c>
      <c r="E731" t="e">
        <f>IF(A731="","",VLOOKUP(C731*1000000,'Dados gerais'!$C$28:$D$2916,2))</f>
        <v>#NUM!</v>
      </c>
      <c r="F731" s="5" t="e">
        <f>IF(A731="","",VLOOKUP(MONTH($A731),'Dados gerais'!$I$5:$J$16,2))</f>
        <v>#NUM!</v>
      </c>
      <c r="G731" s="5" t="e">
        <f t="shared" si="44"/>
        <v>#NUM!</v>
      </c>
      <c r="H731" s="1" t="e">
        <f>IF(A731="","",IF(C731&lt;'Dados gerais'!$B$15/1000000,0,('Dados gerais'!$B$21+'Dados gerais'!$B$19)*86400*'Série de vazões medidas'!B733/1000000))</f>
        <v>#NUM!</v>
      </c>
      <c r="I731" s="5" t="e">
        <f t="shared" si="45"/>
        <v>#NUM!</v>
      </c>
      <c r="J731" s="5" t="e">
        <f>IF(A731="","",MAX(0,I731-'Dados gerais'!$B$14/1000000))</f>
        <v>#NUM!</v>
      </c>
      <c r="K731" s="5" t="e">
        <f t="shared" si="47"/>
        <v>#NUM!</v>
      </c>
    </row>
    <row r="732" spans="1:11" x14ac:dyDescent="0.25">
      <c r="A732" s="2" t="e">
        <f>'Série de vazões medidas'!A734</f>
        <v>#NUM!</v>
      </c>
      <c r="B732" s="1" t="e">
        <f>IF(A732="","",'Série de vazões medidas'!C734*'Dados gerais'!$B$11/'Dados gerais'!$B$10)</f>
        <v>#NUM!</v>
      </c>
      <c r="C732" s="4" t="e">
        <f t="shared" si="46"/>
        <v>#NUM!</v>
      </c>
      <c r="D732" s="4" t="e">
        <f>IF(A732="","",B732*86400*'Série de vazões medidas'!B734/1000000)</f>
        <v>#NUM!</v>
      </c>
      <c r="E732" t="e">
        <f>IF(A732="","",VLOOKUP(C732*1000000,'Dados gerais'!$C$28:$D$2916,2))</f>
        <v>#NUM!</v>
      </c>
      <c r="F732" s="5" t="e">
        <f>IF(A732="","",VLOOKUP(MONTH($A732),'Dados gerais'!$I$5:$J$16,2))</f>
        <v>#NUM!</v>
      </c>
      <c r="G732" s="5" t="e">
        <f t="shared" si="44"/>
        <v>#NUM!</v>
      </c>
      <c r="H732" s="1" t="e">
        <f>IF(A732="","",IF(C732&lt;'Dados gerais'!$B$15/1000000,0,('Dados gerais'!$B$21+'Dados gerais'!$B$19)*86400*'Série de vazões medidas'!B734/1000000))</f>
        <v>#NUM!</v>
      </c>
      <c r="I732" s="5" t="e">
        <f t="shared" si="45"/>
        <v>#NUM!</v>
      </c>
      <c r="J732" s="5" t="e">
        <f>IF(A732="","",MAX(0,I732-'Dados gerais'!$B$14/1000000))</f>
        <v>#NUM!</v>
      </c>
      <c r="K732" s="5" t="e">
        <f t="shared" si="47"/>
        <v>#NUM!</v>
      </c>
    </row>
    <row r="733" spans="1:11" x14ac:dyDescent="0.25">
      <c r="A733" s="2" t="e">
        <f>'Série de vazões medidas'!A735</f>
        <v>#NUM!</v>
      </c>
      <c r="B733" s="1" t="e">
        <f>IF(A733="","",'Série de vazões medidas'!C735*'Dados gerais'!$B$11/'Dados gerais'!$B$10)</f>
        <v>#NUM!</v>
      </c>
      <c r="C733" s="4" t="e">
        <f t="shared" si="46"/>
        <v>#NUM!</v>
      </c>
      <c r="D733" s="4" t="e">
        <f>IF(A733="","",B733*86400*'Série de vazões medidas'!B735/1000000)</f>
        <v>#NUM!</v>
      </c>
      <c r="E733" t="e">
        <f>IF(A733="","",VLOOKUP(C733*1000000,'Dados gerais'!$C$28:$D$2916,2))</f>
        <v>#NUM!</v>
      </c>
      <c r="F733" s="5" t="e">
        <f>IF(A733="","",VLOOKUP(MONTH($A733),'Dados gerais'!$I$5:$J$16,2))</f>
        <v>#NUM!</v>
      </c>
      <c r="G733" s="5" t="e">
        <f t="shared" si="44"/>
        <v>#NUM!</v>
      </c>
      <c r="H733" s="1" t="e">
        <f>IF(A733="","",IF(C733&lt;'Dados gerais'!$B$15/1000000,0,('Dados gerais'!$B$21+'Dados gerais'!$B$19)*86400*'Série de vazões medidas'!B735/1000000))</f>
        <v>#NUM!</v>
      </c>
      <c r="I733" s="5" t="e">
        <f t="shared" si="45"/>
        <v>#NUM!</v>
      </c>
      <c r="J733" s="5" t="e">
        <f>IF(A733="","",MAX(0,I733-'Dados gerais'!$B$14/1000000))</f>
        <v>#NUM!</v>
      </c>
      <c r="K733" s="5" t="e">
        <f t="shared" si="47"/>
        <v>#NUM!</v>
      </c>
    </row>
    <row r="734" spans="1:11" x14ac:dyDescent="0.25">
      <c r="A734" s="2" t="e">
        <f>'Série de vazões medidas'!A736</f>
        <v>#NUM!</v>
      </c>
      <c r="B734" s="1" t="e">
        <f>IF(A734="","",'Série de vazões medidas'!C736*'Dados gerais'!$B$11/'Dados gerais'!$B$10)</f>
        <v>#NUM!</v>
      </c>
      <c r="C734" s="4" t="e">
        <f t="shared" si="46"/>
        <v>#NUM!</v>
      </c>
      <c r="D734" s="4" t="e">
        <f>IF(A734="","",B734*86400*'Série de vazões medidas'!B736/1000000)</f>
        <v>#NUM!</v>
      </c>
      <c r="E734" t="e">
        <f>IF(A734="","",VLOOKUP(C734*1000000,'Dados gerais'!$C$28:$D$2916,2))</f>
        <v>#NUM!</v>
      </c>
      <c r="F734" s="5" t="e">
        <f>IF(A734="","",VLOOKUP(MONTH($A734),'Dados gerais'!$I$5:$J$16,2))</f>
        <v>#NUM!</v>
      </c>
      <c r="G734" s="5" t="e">
        <f t="shared" si="44"/>
        <v>#NUM!</v>
      </c>
      <c r="H734" s="1" t="e">
        <f>IF(A734="","",IF(C734&lt;'Dados gerais'!$B$15/1000000,0,('Dados gerais'!$B$21+'Dados gerais'!$B$19)*86400*'Série de vazões medidas'!B736/1000000))</f>
        <v>#NUM!</v>
      </c>
      <c r="I734" s="5" t="e">
        <f t="shared" si="45"/>
        <v>#NUM!</v>
      </c>
      <c r="J734" s="5" t="e">
        <f>IF(A734="","",MAX(0,I734-'Dados gerais'!$B$14/1000000))</f>
        <v>#NUM!</v>
      </c>
      <c r="K734" s="5" t="e">
        <f t="shared" si="47"/>
        <v>#NUM!</v>
      </c>
    </row>
    <row r="735" spans="1:11" x14ac:dyDescent="0.25">
      <c r="A735" s="2" t="e">
        <f>'Série de vazões medidas'!A737</f>
        <v>#NUM!</v>
      </c>
      <c r="B735" s="1" t="e">
        <f>IF(A735="","",'Série de vazões medidas'!C737*'Dados gerais'!$B$11/'Dados gerais'!$B$10)</f>
        <v>#NUM!</v>
      </c>
      <c r="C735" s="4" t="e">
        <f t="shared" si="46"/>
        <v>#NUM!</v>
      </c>
      <c r="D735" s="4" t="e">
        <f>IF(A735="","",B735*86400*'Série de vazões medidas'!B737/1000000)</f>
        <v>#NUM!</v>
      </c>
      <c r="E735" t="e">
        <f>IF(A735="","",VLOOKUP(C735*1000000,'Dados gerais'!$C$28:$D$2916,2))</f>
        <v>#NUM!</v>
      </c>
      <c r="F735" s="5" t="e">
        <f>IF(A735="","",VLOOKUP(MONTH($A735),'Dados gerais'!$I$5:$J$16,2))</f>
        <v>#NUM!</v>
      </c>
      <c r="G735" s="5" t="e">
        <f t="shared" si="44"/>
        <v>#NUM!</v>
      </c>
      <c r="H735" s="1" t="e">
        <f>IF(A735="","",IF(C735&lt;'Dados gerais'!$B$15/1000000,0,('Dados gerais'!$B$21+'Dados gerais'!$B$19)*86400*'Série de vazões medidas'!B737/1000000))</f>
        <v>#NUM!</v>
      </c>
      <c r="I735" s="5" t="e">
        <f t="shared" si="45"/>
        <v>#NUM!</v>
      </c>
      <c r="J735" s="5" t="e">
        <f>IF(A735="","",MAX(0,I735-'Dados gerais'!$B$14/1000000))</f>
        <v>#NUM!</v>
      </c>
      <c r="K735" s="5" t="e">
        <f t="shared" si="47"/>
        <v>#NUM!</v>
      </c>
    </row>
    <row r="736" spans="1:11" x14ac:dyDescent="0.25">
      <c r="A736" s="2" t="e">
        <f>'Série de vazões medidas'!A738</f>
        <v>#NUM!</v>
      </c>
      <c r="B736" s="1" t="e">
        <f>IF(A736="","",'Série de vazões medidas'!C738*'Dados gerais'!$B$11/'Dados gerais'!$B$10)</f>
        <v>#NUM!</v>
      </c>
      <c r="C736" s="4" t="e">
        <f t="shared" si="46"/>
        <v>#NUM!</v>
      </c>
      <c r="D736" s="4" t="e">
        <f>IF(A736="","",B736*86400*'Série de vazões medidas'!B738/1000000)</f>
        <v>#NUM!</v>
      </c>
      <c r="E736" t="e">
        <f>IF(A736="","",VLOOKUP(C736*1000000,'Dados gerais'!$C$28:$D$2916,2))</f>
        <v>#NUM!</v>
      </c>
      <c r="F736" s="5" t="e">
        <f>IF(A736="","",VLOOKUP(MONTH($A736),'Dados gerais'!$I$5:$J$16,2))</f>
        <v>#NUM!</v>
      </c>
      <c r="G736" s="5" t="e">
        <f t="shared" si="44"/>
        <v>#NUM!</v>
      </c>
      <c r="H736" s="1" t="e">
        <f>IF(A736="","",IF(C736&lt;'Dados gerais'!$B$15/1000000,0,('Dados gerais'!$B$21+'Dados gerais'!$B$19)*86400*'Série de vazões medidas'!B738/1000000))</f>
        <v>#NUM!</v>
      </c>
      <c r="I736" s="5" t="e">
        <f t="shared" si="45"/>
        <v>#NUM!</v>
      </c>
      <c r="J736" s="5" t="e">
        <f>IF(A736="","",MAX(0,I736-'Dados gerais'!$B$14/1000000))</f>
        <v>#NUM!</v>
      </c>
      <c r="K736" s="5" t="e">
        <f t="shared" si="47"/>
        <v>#NUM!</v>
      </c>
    </row>
    <row r="737" spans="1:11" x14ac:dyDescent="0.25">
      <c r="A737" s="2" t="e">
        <f>'Série de vazões medidas'!A739</f>
        <v>#NUM!</v>
      </c>
      <c r="B737" s="1" t="e">
        <f>IF(A737="","",'Série de vazões medidas'!C739*'Dados gerais'!$B$11/'Dados gerais'!$B$10)</f>
        <v>#NUM!</v>
      </c>
      <c r="C737" s="4" t="e">
        <f t="shared" si="46"/>
        <v>#NUM!</v>
      </c>
      <c r="D737" s="4" t="e">
        <f>IF(A737="","",B737*86400*'Série de vazões medidas'!B739/1000000)</f>
        <v>#NUM!</v>
      </c>
      <c r="E737" t="e">
        <f>IF(A737="","",VLOOKUP(C737*1000000,'Dados gerais'!$C$28:$D$2916,2))</f>
        <v>#NUM!</v>
      </c>
      <c r="F737" s="5" t="e">
        <f>IF(A737="","",VLOOKUP(MONTH($A737),'Dados gerais'!$I$5:$J$16,2))</f>
        <v>#NUM!</v>
      </c>
      <c r="G737" s="5" t="e">
        <f t="shared" si="44"/>
        <v>#NUM!</v>
      </c>
      <c r="H737" s="1" t="e">
        <f>IF(A737="","",IF(C737&lt;'Dados gerais'!$B$15/1000000,0,('Dados gerais'!$B$21+'Dados gerais'!$B$19)*86400*'Série de vazões medidas'!B739/1000000))</f>
        <v>#NUM!</v>
      </c>
      <c r="I737" s="5" t="e">
        <f t="shared" si="45"/>
        <v>#NUM!</v>
      </c>
      <c r="J737" s="5" t="e">
        <f>IF(A737="","",MAX(0,I737-'Dados gerais'!$B$14/1000000))</f>
        <v>#NUM!</v>
      </c>
      <c r="K737" s="5" t="e">
        <f t="shared" si="47"/>
        <v>#NUM!</v>
      </c>
    </row>
    <row r="738" spans="1:11" x14ac:dyDescent="0.25">
      <c r="A738" s="2" t="e">
        <f>'Série de vazões medidas'!A740</f>
        <v>#NUM!</v>
      </c>
      <c r="B738" s="1" t="e">
        <f>IF(A738="","",'Série de vazões medidas'!C740*'Dados gerais'!$B$11/'Dados gerais'!$B$10)</f>
        <v>#NUM!</v>
      </c>
      <c r="C738" s="4" t="e">
        <f t="shared" si="46"/>
        <v>#NUM!</v>
      </c>
      <c r="D738" s="4" t="e">
        <f>IF(A738="","",B738*86400*'Série de vazões medidas'!B740/1000000)</f>
        <v>#NUM!</v>
      </c>
      <c r="E738" t="e">
        <f>IF(A738="","",VLOOKUP(C738*1000000,'Dados gerais'!$C$28:$D$2916,2))</f>
        <v>#NUM!</v>
      </c>
      <c r="F738" s="5" t="e">
        <f>IF(A738="","",VLOOKUP(MONTH($A738),'Dados gerais'!$I$5:$J$16,2))</f>
        <v>#NUM!</v>
      </c>
      <c r="G738" s="5" t="e">
        <f t="shared" si="44"/>
        <v>#NUM!</v>
      </c>
      <c r="H738" s="1" t="e">
        <f>IF(A738="","",IF(C738&lt;'Dados gerais'!$B$15/1000000,0,('Dados gerais'!$B$21+'Dados gerais'!$B$19)*86400*'Série de vazões medidas'!B740/1000000))</f>
        <v>#NUM!</v>
      </c>
      <c r="I738" s="5" t="e">
        <f t="shared" si="45"/>
        <v>#NUM!</v>
      </c>
      <c r="J738" s="5" t="e">
        <f>IF(A738="","",MAX(0,I738-'Dados gerais'!$B$14/1000000))</f>
        <v>#NUM!</v>
      </c>
      <c r="K738" s="5" t="e">
        <f t="shared" si="47"/>
        <v>#NUM!</v>
      </c>
    </row>
    <row r="739" spans="1:11" x14ac:dyDescent="0.25">
      <c r="A739" s="2" t="e">
        <f>'Série de vazões medidas'!A741</f>
        <v>#NUM!</v>
      </c>
      <c r="B739" s="1" t="e">
        <f>IF(A739="","",'Série de vazões medidas'!C741*'Dados gerais'!$B$11/'Dados gerais'!$B$10)</f>
        <v>#NUM!</v>
      </c>
      <c r="C739" s="4" t="e">
        <f t="shared" si="46"/>
        <v>#NUM!</v>
      </c>
      <c r="D739" s="4" t="e">
        <f>IF(A739="","",B739*86400*'Série de vazões medidas'!B741/1000000)</f>
        <v>#NUM!</v>
      </c>
      <c r="E739" t="e">
        <f>IF(A739="","",VLOOKUP(C739*1000000,'Dados gerais'!$C$28:$D$2916,2))</f>
        <v>#NUM!</v>
      </c>
      <c r="F739" s="5" t="e">
        <f>IF(A739="","",VLOOKUP(MONTH($A739),'Dados gerais'!$I$5:$J$16,2))</f>
        <v>#NUM!</v>
      </c>
      <c r="G739" s="5" t="e">
        <f t="shared" si="44"/>
        <v>#NUM!</v>
      </c>
      <c r="H739" s="1" t="e">
        <f>IF(A739="","",IF(C739&lt;'Dados gerais'!$B$15/1000000,0,('Dados gerais'!$B$21+'Dados gerais'!$B$19)*86400*'Série de vazões medidas'!B741/1000000))</f>
        <v>#NUM!</v>
      </c>
      <c r="I739" s="5" t="e">
        <f t="shared" si="45"/>
        <v>#NUM!</v>
      </c>
      <c r="J739" s="5" t="e">
        <f>IF(A739="","",MAX(0,I739-'Dados gerais'!$B$14/1000000))</f>
        <v>#NUM!</v>
      </c>
      <c r="K739" s="5" t="e">
        <f t="shared" si="47"/>
        <v>#NUM!</v>
      </c>
    </row>
    <row r="740" spans="1:11" x14ac:dyDescent="0.25">
      <c r="A740" s="2" t="e">
        <f>'Série de vazões medidas'!A742</f>
        <v>#NUM!</v>
      </c>
      <c r="B740" s="1" t="e">
        <f>IF(A740="","",'Série de vazões medidas'!C742*'Dados gerais'!$B$11/'Dados gerais'!$B$10)</f>
        <v>#NUM!</v>
      </c>
      <c r="C740" s="4" t="e">
        <f t="shared" si="46"/>
        <v>#NUM!</v>
      </c>
      <c r="D740" s="4" t="e">
        <f>IF(A740="","",B740*86400*'Série de vazões medidas'!B742/1000000)</f>
        <v>#NUM!</v>
      </c>
      <c r="E740" t="e">
        <f>IF(A740="","",VLOOKUP(C740*1000000,'Dados gerais'!$C$28:$D$2916,2))</f>
        <v>#NUM!</v>
      </c>
      <c r="F740" s="5" t="e">
        <f>IF(A740="","",VLOOKUP(MONTH($A740),'Dados gerais'!$I$5:$J$16,2))</f>
        <v>#NUM!</v>
      </c>
      <c r="G740" s="5" t="e">
        <f t="shared" si="44"/>
        <v>#NUM!</v>
      </c>
      <c r="H740" s="1" t="e">
        <f>IF(A740="","",IF(C740&lt;'Dados gerais'!$B$15/1000000,0,('Dados gerais'!$B$21+'Dados gerais'!$B$19)*86400*'Série de vazões medidas'!B742/1000000))</f>
        <v>#NUM!</v>
      </c>
      <c r="I740" s="5" t="e">
        <f t="shared" si="45"/>
        <v>#NUM!</v>
      </c>
      <c r="J740" s="5" t="e">
        <f>IF(A740="","",MAX(0,I740-'Dados gerais'!$B$14/1000000))</f>
        <v>#NUM!</v>
      </c>
      <c r="K740" s="5" t="e">
        <f t="shared" si="47"/>
        <v>#NUM!</v>
      </c>
    </row>
    <row r="741" spans="1:11" x14ac:dyDescent="0.25">
      <c r="A741" s="2" t="e">
        <f>'Série de vazões medidas'!A743</f>
        <v>#NUM!</v>
      </c>
      <c r="B741" s="1" t="e">
        <f>IF(A741="","",'Série de vazões medidas'!C743*'Dados gerais'!$B$11/'Dados gerais'!$B$10)</f>
        <v>#NUM!</v>
      </c>
      <c r="C741" s="4" t="e">
        <f t="shared" si="46"/>
        <v>#NUM!</v>
      </c>
      <c r="D741" s="4" t="e">
        <f>IF(A741="","",B741*86400*'Série de vazões medidas'!B743/1000000)</f>
        <v>#NUM!</v>
      </c>
      <c r="E741" t="e">
        <f>IF(A741="","",VLOOKUP(C741*1000000,'Dados gerais'!$C$28:$D$2916,2))</f>
        <v>#NUM!</v>
      </c>
      <c r="F741" s="5" t="e">
        <f>IF(A741="","",VLOOKUP(MONTH($A741),'Dados gerais'!$I$5:$J$16,2))</f>
        <v>#NUM!</v>
      </c>
      <c r="G741" s="5" t="e">
        <f t="shared" si="44"/>
        <v>#NUM!</v>
      </c>
      <c r="H741" s="1" t="e">
        <f>IF(A741="","",IF(C741&lt;'Dados gerais'!$B$15/1000000,0,('Dados gerais'!$B$21+'Dados gerais'!$B$19)*86400*'Série de vazões medidas'!B743/1000000))</f>
        <v>#NUM!</v>
      </c>
      <c r="I741" s="5" t="e">
        <f t="shared" si="45"/>
        <v>#NUM!</v>
      </c>
      <c r="J741" s="5" t="e">
        <f>IF(A741="","",MAX(0,I741-'Dados gerais'!$B$14/1000000))</f>
        <v>#NUM!</v>
      </c>
      <c r="K741" s="5" t="e">
        <f t="shared" si="47"/>
        <v>#NUM!</v>
      </c>
    </row>
    <row r="742" spans="1:11" x14ac:dyDescent="0.25">
      <c r="A742" s="2" t="e">
        <f>'Série de vazões medidas'!A744</f>
        <v>#NUM!</v>
      </c>
      <c r="B742" s="1" t="e">
        <f>IF(A742="","",'Série de vazões medidas'!C744*'Dados gerais'!$B$11/'Dados gerais'!$B$10)</f>
        <v>#NUM!</v>
      </c>
      <c r="C742" s="4" t="e">
        <f t="shared" si="46"/>
        <v>#NUM!</v>
      </c>
      <c r="D742" s="4" t="e">
        <f>IF(A742="","",B742*86400*'Série de vazões medidas'!B744/1000000)</f>
        <v>#NUM!</v>
      </c>
      <c r="E742" t="e">
        <f>IF(A742="","",VLOOKUP(C742*1000000,'Dados gerais'!$C$28:$D$2916,2))</f>
        <v>#NUM!</v>
      </c>
      <c r="F742" s="5" t="e">
        <f>IF(A742="","",VLOOKUP(MONTH($A742),'Dados gerais'!$I$5:$J$16,2))</f>
        <v>#NUM!</v>
      </c>
      <c r="G742" s="5" t="e">
        <f t="shared" si="44"/>
        <v>#NUM!</v>
      </c>
      <c r="H742" s="1" t="e">
        <f>IF(A742="","",IF(C742&lt;'Dados gerais'!$B$15/1000000,0,('Dados gerais'!$B$21+'Dados gerais'!$B$19)*86400*'Série de vazões medidas'!B744/1000000))</f>
        <v>#NUM!</v>
      </c>
      <c r="I742" s="5" t="e">
        <f t="shared" si="45"/>
        <v>#NUM!</v>
      </c>
      <c r="J742" s="5" t="e">
        <f>IF(A742="","",MAX(0,I742-'Dados gerais'!$B$14/1000000))</f>
        <v>#NUM!</v>
      </c>
      <c r="K742" s="5" t="e">
        <f t="shared" si="47"/>
        <v>#NUM!</v>
      </c>
    </row>
    <row r="743" spans="1:11" x14ac:dyDescent="0.25">
      <c r="A743" s="2" t="e">
        <f>'Série de vazões medidas'!A745</f>
        <v>#NUM!</v>
      </c>
      <c r="B743" s="1" t="e">
        <f>IF(A743="","",'Série de vazões medidas'!C745*'Dados gerais'!$B$11/'Dados gerais'!$B$10)</f>
        <v>#NUM!</v>
      </c>
      <c r="C743" s="4" t="e">
        <f t="shared" si="46"/>
        <v>#NUM!</v>
      </c>
      <c r="D743" s="4" t="e">
        <f>IF(A743="","",B743*86400*'Série de vazões medidas'!B745/1000000)</f>
        <v>#NUM!</v>
      </c>
      <c r="E743" t="e">
        <f>IF(A743="","",VLOOKUP(C743*1000000,'Dados gerais'!$C$28:$D$2916,2))</f>
        <v>#NUM!</v>
      </c>
      <c r="F743" s="5" t="e">
        <f>IF(A743="","",VLOOKUP(MONTH($A743),'Dados gerais'!$I$5:$J$16,2))</f>
        <v>#NUM!</v>
      </c>
      <c r="G743" s="5" t="e">
        <f t="shared" si="44"/>
        <v>#NUM!</v>
      </c>
      <c r="H743" s="1" t="e">
        <f>IF(A743="","",IF(C743&lt;'Dados gerais'!$B$15/1000000,0,('Dados gerais'!$B$21+'Dados gerais'!$B$19)*86400*'Série de vazões medidas'!B745/1000000))</f>
        <v>#NUM!</v>
      </c>
      <c r="I743" s="5" t="e">
        <f t="shared" si="45"/>
        <v>#NUM!</v>
      </c>
      <c r="J743" s="5" t="e">
        <f>IF(A743="","",MAX(0,I743-'Dados gerais'!$B$14/1000000))</f>
        <v>#NUM!</v>
      </c>
      <c r="K743" s="5" t="e">
        <f t="shared" si="47"/>
        <v>#NUM!</v>
      </c>
    </row>
    <row r="744" spans="1:11" x14ac:dyDescent="0.25">
      <c r="A744" s="2" t="e">
        <f>'Série de vazões medidas'!A746</f>
        <v>#NUM!</v>
      </c>
      <c r="B744" s="1" t="e">
        <f>IF(A744="","",'Série de vazões medidas'!C746*'Dados gerais'!$B$11/'Dados gerais'!$B$10)</f>
        <v>#NUM!</v>
      </c>
      <c r="C744" s="4" t="e">
        <f t="shared" si="46"/>
        <v>#NUM!</v>
      </c>
      <c r="D744" s="4" t="e">
        <f>IF(A744="","",B744*86400*'Série de vazões medidas'!B746/1000000)</f>
        <v>#NUM!</v>
      </c>
      <c r="E744" t="e">
        <f>IF(A744="","",VLOOKUP(C744*1000000,'Dados gerais'!$C$28:$D$2916,2))</f>
        <v>#NUM!</v>
      </c>
      <c r="F744" s="5" t="e">
        <f>IF(A744="","",VLOOKUP(MONTH($A744),'Dados gerais'!$I$5:$J$16,2))</f>
        <v>#NUM!</v>
      </c>
      <c r="G744" s="5" t="e">
        <f t="shared" si="44"/>
        <v>#NUM!</v>
      </c>
      <c r="H744" s="1" t="e">
        <f>IF(A744="","",IF(C744&lt;'Dados gerais'!$B$15/1000000,0,('Dados gerais'!$B$21+'Dados gerais'!$B$19)*86400*'Série de vazões medidas'!B746/1000000))</f>
        <v>#NUM!</v>
      </c>
      <c r="I744" s="5" t="e">
        <f t="shared" si="45"/>
        <v>#NUM!</v>
      </c>
      <c r="J744" s="5" t="e">
        <f>IF(A744="","",MAX(0,I744-'Dados gerais'!$B$14/1000000))</f>
        <v>#NUM!</v>
      </c>
      <c r="K744" s="5" t="e">
        <f t="shared" si="47"/>
        <v>#NUM!</v>
      </c>
    </row>
    <row r="745" spans="1:11" x14ac:dyDescent="0.25">
      <c r="A745" s="2" t="e">
        <f>'Série de vazões medidas'!A747</f>
        <v>#NUM!</v>
      </c>
      <c r="B745" s="1" t="e">
        <f>IF(A745="","",'Série de vazões medidas'!C747*'Dados gerais'!$B$11/'Dados gerais'!$B$10)</f>
        <v>#NUM!</v>
      </c>
      <c r="C745" s="4" t="e">
        <f t="shared" si="46"/>
        <v>#NUM!</v>
      </c>
      <c r="D745" s="4" t="e">
        <f>IF(A745="","",B745*86400*'Série de vazões medidas'!B747/1000000)</f>
        <v>#NUM!</v>
      </c>
      <c r="E745" t="e">
        <f>IF(A745="","",VLOOKUP(C745*1000000,'Dados gerais'!$C$28:$D$2916,2))</f>
        <v>#NUM!</v>
      </c>
      <c r="F745" s="5" t="e">
        <f>IF(A745="","",VLOOKUP(MONTH($A745),'Dados gerais'!$I$5:$J$16,2))</f>
        <v>#NUM!</v>
      </c>
      <c r="G745" s="5" t="e">
        <f t="shared" si="44"/>
        <v>#NUM!</v>
      </c>
      <c r="H745" s="1" t="e">
        <f>IF(A745="","",IF(C745&lt;'Dados gerais'!$B$15/1000000,0,('Dados gerais'!$B$21+'Dados gerais'!$B$19)*86400*'Série de vazões medidas'!B747/1000000))</f>
        <v>#NUM!</v>
      </c>
      <c r="I745" s="5" t="e">
        <f t="shared" si="45"/>
        <v>#NUM!</v>
      </c>
      <c r="J745" s="5" t="e">
        <f>IF(A745="","",MAX(0,I745-'Dados gerais'!$B$14/1000000))</f>
        <v>#NUM!</v>
      </c>
      <c r="K745" s="5" t="e">
        <f t="shared" si="47"/>
        <v>#NUM!</v>
      </c>
    </row>
    <row r="746" spans="1:11" x14ac:dyDescent="0.25">
      <c r="A746" s="2" t="e">
        <f>'Série de vazões medidas'!A748</f>
        <v>#NUM!</v>
      </c>
      <c r="B746" s="1" t="e">
        <f>IF(A746="","",'Série de vazões medidas'!C748*'Dados gerais'!$B$11/'Dados gerais'!$B$10)</f>
        <v>#NUM!</v>
      </c>
      <c r="C746" s="4" t="e">
        <f t="shared" si="46"/>
        <v>#NUM!</v>
      </c>
      <c r="D746" s="4" t="e">
        <f>IF(A746="","",B746*86400*'Série de vazões medidas'!B748/1000000)</f>
        <v>#NUM!</v>
      </c>
      <c r="E746" t="e">
        <f>IF(A746="","",VLOOKUP(C746*1000000,'Dados gerais'!$C$28:$D$2916,2))</f>
        <v>#NUM!</v>
      </c>
      <c r="F746" s="5" t="e">
        <f>IF(A746="","",VLOOKUP(MONTH($A746),'Dados gerais'!$I$5:$J$16,2))</f>
        <v>#NUM!</v>
      </c>
      <c r="G746" s="5" t="e">
        <f t="shared" si="44"/>
        <v>#NUM!</v>
      </c>
      <c r="H746" s="1" t="e">
        <f>IF(A746="","",IF(C746&lt;'Dados gerais'!$B$15/1000000,0,('Dados gerais'!$B$21+'Dados gerais'!$B$19)*86400*'Série de vazões medidas'!B748/1000000))</f>
        <v>#NUM!</v>
      </c>
      <c r="I746" s="5" t="e">
        <f t="shared" si="45"/>
        <v>#NUM!</v>
      </c>
      <c r="J746" s="5" t="e">
        <f>IF(A746="","",MAX(0,I746-'Dados gerais'!$B$14/1000000))</f>
        <v>#NUM!</v>
      </c>
      <c r="K746" s="5" t="e">
        <f t="shared" si="47"/>
        <v>#NUM!</v>
      </c>
    </row>
    <row r="747" spans="1:11" x14ac:dyDescent="0.25">
      <c r="A747" s="2" t="e">
        <f>'Série de vazões medidas'!A749</f>
        <v>#NUM!</v>
      </c>
      <c r="B747" s="1" t="e">
        <f>IF(A747="","",'Série de vazões medidas'!C749*'Dados gerais'!$B$11/'Dados gerais'!$B$10)</f>
        <v>#NUM!</v>
      </c>
      <c r="C747" s="4" t="e">
        <f t="shared" si="46"/>
        <v>#NUM!</v>
      </c>
      <c r="D747" s="4" t="e">
        <f>IF(A747="","",B747*86400*'Série de vazões medidas'!B749/1000000)</f>
        <v>#NUM!</v>
      </c>
      <c r="E747" t="e">
        <f>IF(A747="","",VLOOKUP(C747*1000000,'Dados gerais'!$C$28:$D$2916,2))</f>
        <v>#NUM!</v>
      </c>
      <c r="F747" s="5" t="e">
        <f>IF(A747="","",VLOOKUP(MONTH($A747),'Dados gerais'!$I$5:$J$16,2))</f>
        <v>#NUM!</v>
      </c>
      <c r="G747" s="5" t="e">
        <f t="shared" si="44"/>
        <v>#NUM!</v>
      </c>
      <c r="H747" s="1" t="e">
        <f>IF(A747="","",IF(C747&lt;'Dados gerais'!$B$15/1000000,0,('Dados gerais'!$B$21+'Dados gerais'!$B$19)*86400*'Série de vazões medidas'!B749/1000000))</f>
        <v>#NUM!</v>
      </c>
      <c r="I747" s="5" t="e">
        <f t="shared" si="45"/>
        <v>#NUM!</v>
      </c>
      <c r="J747" s="5" t="e">
        <f>IF(A747="","",MAX(0,I747-'Dados gerais'!$B$14/1000000))</f>
        <v>#NUM!</v>
      </c>
      <c r="K747" s="5" t="e">
        <f t="shared" si="47"/>
        <v>#NUM!</v>
      </c>
    </row>
    <row r="748" spans="1:11" x14ac:dyDescent="0.25">
      <c r="A748" s="2" t="e">
        <f>'Série de vazões medidas'!A750</f>
        <v>#NUM!</v>
      </c>
      <c r="B748" s="1" t="e">
        <f>IF(A748="","",'Série de vazões medidas'!C750*'Dados gerais'!$B$11/'Dados gerais'!$B$10)</f>
        <v>#NUM!</v>
      </c>
      <c r="C748" s="4" t="e">
        <f t="shared" si="46"/>
        <v>#NUM!</v>
      </c>
      <c r="D748" s="4" t="e">
        <f>IF(A748="","",B748*86400*'Série de vazões medidas'!B750/1000000)</f>
        <v>#NUM!</v>
      </c>
      <c r="E748" t="e">
        <f>IF(A748="","",VLOOKUP(C748*1000000,'Dados gerais'!$C$28:$D$2916,2))</f>
        <v>#NUM!</v>
      </c>
      <c r="F748" s="5" t="e">
        <f>IF(A748="","",VLOOKUP(MONTH($A748),'Dados gerais'!$I$5:$J$16,2))</f>
        <v>#NUM!</v>
      </c>
      <c r="G748" s="5" t="e">
        <f t="shared" si="44"/>
        <v>#NUM!</v>
      </c>
      <c r="H748" s="1" t="e">
        <f>IF(A748="","",IF(C748&lt;'Dados gerais'!$B$15/1000000,0,('Dados gerais'!$B$21+'Dados gerais'!$B$19)*86400*'Série de vazões medidas'!B750/1000000))</f>
        <v>#NUM!</v>
      </c>
      <c r="I748" s="5" t="e">
        <f t="shared" si="45"/>
        <v>#NUM!</v>
      </c>
      <c r="J748" s="5" t="e">
        <f>IF(A748="","",MAX(0,I748-'Dados gerais'!$B$14/1000000))</f>
        <v>#NUM!</v>
      </c>
      <c r="K748" s="5" t="e">
        <f t="shared" si="47"/>
        <v>#NUM!</v>
      </c>
    </row>
    <row r="749" spans="1:11" x14ac:dyDescent="0.25">
      <c r="A749" s="2" t="e">
        <f>'Série de vazões medidas'!A751</f>
        <v>#NUM!</v>
      </c>
      <c r="B749" s="1" t="e">
        <f>IF(A749="","",'Série de vazões medidas'!C751*'Dados gerais'!$B$11/'Dados gerais'!$B$10)</f>
        <v>#NUM!</v>
      </c>
      <c r="C749" s="4" t="e">
        <f t="shared" si="46"/>
        <v>#NUM!</v>
      </c>
      <c r="D749" s="4" t="e">
        <f>IF(A749="","",B749*86400*'Série de vazões medidas'!B751/1000000)</f>
        <v>#NUM!</v>
      </c>
      <c r="E749" t="e">
        <f>IF(A749="","",VLOOKUP(C749*1000000,'Dados gerais'!$C$28:$D$2916,2))</f>
        <v>#NUM!</v>
      </c>
      <c r="F749" s="5" t="e">
        <f>IF(A749="","",VLOOKUP(MONTH($A749),'Dados gerais'!$I$5:$J$16,2))</f>
        <v>#NUM!</v>
      </c>
      <c r="G749" s="5" t="e">
        <f t="shared" si="44"/>
        <v>#NUM!</v>
      </c>
      <c r="H749" s="1" t="e">
        <f>IF(A749="","",IF(C749&lt;'Dados gerais'!$B$15/1000000,0,('Dados gerais'!$B$21+'Dados gerais'!$B$19)*86400*'Série de vazões medidas'!B751/1000000))</f>
        <v>#NUM!</v>
      </c>
      <c r="I749" s="5" t="e">
        <f t="shared" si="45"/>
        <v>#NUM!</v>
      </c>
      <c r="J749" s="5" t="e">
        <f>IF(A749="","",MAX(0,I749-'Dados gerais'!$B$14/1000000))</f>
        <v>#NUM!</v>
      </c>
      <c r="K749" s="5" t="e">
        <f t="shared" si="47"/>
        <v>#NUM!</v>
      </c>
    </row>
    <row r="750" spans="1:11" x14ac:dyDescent="0.25">
      <c r="A750" s="2" t="e">
        <f>'Série de vazões medidas'!A752</f>
        <v>#NUM!</v>
      </c>
      <c r="B750" s="1" t="e">
        <f>IF(A750="","",'Série de vazões medidas'!C752*'Dados gerais'!$B$11/'Dados gerais'!$B$10)</f>
        <v>#NUM!</v>
      </c>
      <c r="C750" s="4" t="e">
        <f t="shared" si="46"/>
        <v>#NUM!</v>
      </c>
      <c r="D750" s="4" t="e">
        <f>IF(A750="","",B750*86400*'Série de vazões medidas'!B752/1000000)</f>
        <v>#NUM!</v>
      </c>
      <c r="E750" t="e">
        <f>IF(A750="","",VLOOKUP(C750*1000000,'Dados gerais'!$C$28:$D$2916,2))</f>
        <v>#NUM!</v>
      </c>
      <c r="F750" s="5" t="e">
        <f>IF(A750="","",VLOOKUP(MONTH($A750),'Dados gerais'!$I$5:$J$16,2))</f>
        <v>#NUM!</v>
      </c>
      <c r="G750" s="5" t="e">
        <f t="shared" si="44"/>
        <v>#NUM!</v>
      </c>
      <c r="H750" s="1" t="e">
        <f>IF(A750="","",IF(C750&lt;'Dados gerais'!$B$15/1000000,0,('Dados gerais'!$B$21+'Dados gerais'!$B$19)*86400*'Série de vazões medidas'!B752/1000000))</f>
        <v>#NUM!</v>
      </c>
      <c r="I750" s="5" t="e">
        <f t="shared" si="45"/>
        <v>#NUM!</v>
      </c>
      <c r="J750" s="5" t="e">
        <f>IF(A750="","",MAX(0,I750-'Dados gerais'!$B$14/1000000))</f>
        <v>#NUM!</v>
      </c>
      <c r="K750" s="5" t="e">
        <f t="shared" si="47"/>
        <v>#NUM!</v>
      </c>
    </row>
    <row r="751" spans="1:11" x14ac:dyDescent="0.25">
      <c r="A751" s="2" t="e">
        <f>'Série de vazões medidas'!A753</f>
        <v>#NUM!</v>
      </c>
      <c r="B751" s="1" t="e">
        <f>IF(A751="","",'Série de vazões medidas'!C753*'Dados gerais'!$B$11/'Dados gerais'!$B$10)</f>
        <v>#NUM!</v>
      </c>
      <c r="C751" s="4" t="e">
        <f t="shared" si="46"/>
        <v>#NUM!</v>
      </c>
      <c r="D751" s="4" t="e">
        <f>IF(A751="","",B751*86400*'Série de vazões medidas'!B753/1000000)</f>
        <v>#NUM!</v>
      </c>
      <c r="E751" t="e">
        <f>IF(A751="","",VLOOKUP(C751*1000000,'Dados gerais'!$C$28:$D$2916,2))</f>
        <v>#NUM!</v>
      </c>
      <c r="F751" s="5" t="e">
        <f>IF(A751="","",VLOOKUP(MONTH($A751),'Dados gerais'!$I$5:$J$16,2))</f>
        <v>#NUM!</v>
      </c>
      <c r="G751" s="5" t="e">
        <f t="shared" si="44"/>
        <v>#NUM!</v>
      </c>
      <c r="H751" s="1" t="e">
        <f>IF(A751="","",IF(C751&lt;'Dados gerais'!$B$15/1000000,0,('Dados gerais'!$B$21+'Dados gerais'!$B$19)*86400*'Série de vazões medidas'!B753/1000000))</f>
        <v>#NUM!</v>
      </c>
      <c r="I751" s="5" t="e">
        <f t="shared" si="45"/>
        <v>#NUM!</v>
      </c>
      <c r="J751" s="5" t="e">
        <f>IF(A751="","",MAX(0,I751-'Dados gerais'!$B$14/1000000))</f>
        <v>#NUM!</v>
      </c>
      <c r="K751" s="5" t="e">
        <f t="shared" si="47"/>
        <v>#NUM!</v>
      </c>
    </row>
    <row r="752" spans="1:11" x14ac:dyDescent="0.25">
      <c r="A752" s="2" t="e">
        <f>'Série de vazões medidas'!A754</f>
        <v>#NUM!</v>
      </c>
      <c r="B752" s="1" t="e">
        <f>IF(A752="","",'Série de vazões medidas'!C754*'Dados gerais'!$B$11/'Dados gerais'!$B$10)</f>
        <v>#NUM!</v>
      </c>
      <c r="C752" s="4" t="e">
        <f t="shared" si="46"/>
        <v>#NUM!</v>
      </c>
      <c r="D752" s="4" t="e">
        <f>IF(A752="","",B752*86400*'Série de vazões medidas'!B754/1000000)</f>
        <v>#NUM!</v>
      </c>
      <c r="E752" t="e">
        <f>IF(A752="","",VLOOKUP(C752*1000000,'Dados gerais'!$C$28:$D$2916,2))</f>
        <v>#NUM!</v>
      </c>
      <c r="F752" s="5" t="e">
        <f>IF(A752="","",VLOOKUP(MONTH($A752),'Dados gerais'!$I$5:$J$16,2))</f>
        <v>#NUM!</v>
      </c>
      <c r="G752" s="5" t="e">
        <f t="shared" si="44"/>
        <v>#NUM!</v>
      </c>
      <c r="H752" s="1" t="e">
        <f>IF(A752="","",IF(C752&lt;'Dados gerais'!$B$15/1000000,0,('Dados gerais'!$B$21+'Dados gerais'!$B$19)*86400*'Série de vazões medidas'!B754/1000000))</f>
        <v>#NUM!</v>
      </c>
      <c r="I752" s="5" t="e">
        <f t="shared" si="45"/>
        <v>#NUM!</v>
      </c>
      <c r="J752" s="5" t="e">
        <f>IF(A752="","",MAX(0,I752-'Dados gerais'!$B$14/1000000))</f>
        <v>#NUM!</v>
      </c>
      <c r="K752" s="5" t="e">
        <f t="shared" si="47"/>
        <v>#NUM!</v>
      </c>
    </row>
    <row r="753" spans="1:11" x14ac:dyDescent="0.25">
      <c r="A753" s="2" t="e">
        <f>'Série de vazões medidas'!A755</f>
        <v>#NUM!</v>
      </c>
      <c r="B753" s="1" t="e">
        <f>IF(A753="","",'Série de vazões medidas'!C755*'Dados gerais'!$B$11/'Dados gerais'!$B$10)</f>
        <v>#NUM!</v>
      </c>
      <c r="C753" s="4" t="e">
        <f t="shared" si="46"/>
        <v>#NUM!</v>
      </c>
      <c r="D753" s="4" t="e">
        <f>IF(A753="","",B753*86400*'Série de vazões medidas'!B755/1000000)</f>
        <v>#NUM!</v>
      </c>
      <c r="E753" t="e">
        <f>IF(A753="","",VLOOKUP(C753*1000000,'Dados gerais'!$C$28:$D$2916,2))</f>
        <v>#NUM!</v>
      </c>
      <c r="F753" s="5" t="e">
        <f>IF(A753="","",VLOOKUP(MONTH($A753),'Dados gerais'!$I$5:$J$16,2))</f>
        <v>#NUM!</v>
      </c>
      <c r="G753" s="5" t="e">
        <f t="shared" si="44"/>
        <v>#NUM!</v>
      </c>
      <c r="H753" s="1" t="e">
        <f>IF(A753="","",IF(C753&lt;'Dados gerais'!$B$15/1000000,0,('Dados gerais'!$B$21+'Dados gerais'!$B$19)*86400*'Série de vazões medidas'!B755/1000000))</f>
        <v>#NUM!</v>
      </c>
      <c r="I753" s="5" t="e">
        <f t="shared" si="45"/>
        <v>#NUM!</v>
      </c>
      <c r="J753" s="5" t="e">
        <f>IF(A753="","",MAX(0,I753-'Dados gerais'!$B$14/1000000))</f>
        <v>#NUM!</v>
      </c>
      <c r="K753" s="5" t="e">
        <f t="shared" si="47"/>
        <v>#NUM!</v>
      </c>
    </row>
    <row r="754" spans="1:11" x14ac:dyDescent="0.25">
      <c r="A754" s="2" t="e">
        <f>'Série de vazões medidas'!A756</f>
        <v>#NUM!</v>
      </c>
      <c r="B754" s="1" t="e">
        <f>IF(A754="","",'Série de vazões medidas'!C756*'Dados gerais'!$B$11/'Dados gerais'!$B$10)</f>
        <v>#NUM!</v>
      </c>
      <c r="C754" s="4" t="e">
        <f t="shared" si="46"/>
        <v>#NUM!</v>
      </c>
      <c r="D754" s="4" t="e">
        <f>IF(A754="","",B754*86400*'Série de vazões medidas'!B756/1000000)</f>
        <v>#NUM!</v>
      </c>
      <c r="E754" t="e">
        <f>IF(A754="","",VLOOKUP(C754*1000000,'Dados gerais'!$C$28:$D$2916,2))</f>
        <v>#NUM!</v>
      </c>
      <c r="F754" s="5" t="e">
        <f>IF(A754="","",VLOOKUP(MONTH($A754),'Dados gerais'!$I$5:$J$16,2))</f>
        <v>#NUM!</v>
      </c>
      <c r="G754" s="5" t="e">
        <f t="shared" si="44"/>
        <v>#NUM!</v>
      </c>
      <c r="H754" s="1" t="e">
        <f>IF(A754="","",IF(C754&lt;'Dados gerais'!$B$15/1000000,0,('Dados gerais'!$B$21+'Dados gerais'!$B$19)*86400*'Série de vazões medidas'!B756/1000000))</f>
        <v>#NUM!</v>
      </c>
      <c r="I754" s="5" t="e">
        <f t="shared" si="45"/>
        <v>#NUM!</v>
      </c>
      <c r="J754" s="5" t="e">
        <f>IF(A754="","",MAX(0,I754-'Dados gerais'!$B$14/1000000))</f>
        <v>#NUM!</v>
      </c>
      <c r="K754" s="5" t="e">
        <f t="shared" si="47"/>
        <v>#NUM!</v>
      </c>
    </row>
    <row r="755" spans="1:11" x14ac:dyDescent="0.25">
      <c r="A755" s="2" t="e">
        <f>'Série de vazões medidas'!A757</f>
        <v>#NUM!</v>
      </c>
      <c r="B755" s="1" t="e">
        <f>IF(A755="","",'Série de vazões medidas'!C757*'Dados gerais'!$B$11/'Dados gerais'!$B$10)</f>
        <v>#NUM!</v>
      </c>
      <c r="C755" s="4" t="e">
        <f t="shared" si="46"/>
        <v>#NUM!</v>
      </c>
      <c r="D755" s="4" t="e">
        <f>IF(A755="","",B755*86400*'Série de vazões medidas'!B757/1000000)</f>
        <v>#NUM!</v>
      </c>
      <c r="E755" t="e">
        <f>IF(A755="","",VLOOKUP(C755*1000000,'Dados gerais'!$C$28:$D$2916,2))</f>
        <v>#NUM!</v>
      </c>
      <c r="F755" s="5" t="e">
        <f>IF(A755="","",VLOOKUP(MONTH($A755),'Dados gerais'!$I$5:$J$16,2))</f>
        <v>#NUM!</v>
      </c>
      <c r="G755" s="5" t="e">
        <f t="shared" si="44"/>
        <v>#NUM!</v>
      </c>
      <c r="H755" s="1" t="e">
        <f>IF(A755="","",IF(C755&lt;'Dados gerais'!$B$15/1000000,0,('Dados gerais'!$B$21+'Dados gerais'!$B$19)*86400*'Série de vazões medidas'!B757/1000000))</f>
        <v>#NUM!</v>
      </c>
      <c r="I755" s="5" t="e">
        <f t="shared" si="45"/>
        <v>#NUM!</v>
      </c>
      <c r="J755" s="5" t="e">
        <f>IF(A755="","",MAX(0,I755-'Dados gerais'!$B$14/1000000))</f>
        <v>#NUM!</v>
      </c>
      <c r="K755" s="5" t="e">
        <f t="shared" si="47"/>
        <v>#NUM!</v>
      </c>
    </row>
    <row r="756" spans="1:11" x14ac:dyDescent="0.25">
      <c r="A756" s="2" t="e">
        <f>'Série de vazões medidas'!A758</f>
        <v>#NUM!</v>
      </c>
      <c r="B756" s="1" t="e">
        <f>IF(A756="","",'Série de vazões medidas'!C758*'Dados gerais'!$B$11/'Dados gerais'!$B$10)</f>
        <v>#NUM!</v>
      </c>
      <c r="C756" s="4" t="e">
        <f t="shared" si="46"/>
        <v>#NUM!</v>
      </c>
      <c r="D756" s="4" t="e">
        <f>IF(A756="","",B756*86400*'Série de vazões medidas'!B758/1000000)</f>
        <v>#NUM!</v>
      </c>
      <c r="E756" t="e">
        <f>IF(A756="","",VLOOKUP(C756*1000000,'Dados gerais'!$C$28:$D$2916,2))</f>
        <v>#NUM!</v>
      </c>
      <c r="F756" s="5" t="e">
        <f>IF(A756="","",VLOOKUP(MONTH($A756),'Dados gerais'!$I$5:$J$16,2))</f>
        <v>#NUM!</v>
      </c>
      <c r="G756" s="5" t="e">
        <f t="shared" si="44"/>
        <v>#NUM!</v>
      </c>
      <c r="H756" s="1" t="e">
        <f>IF(A756="","",IF(C756&lt;'Dados gerais'!$B$15/1000000,0,('Dados gerais'!$B$21+'Dados gerais'!$B$19)*86400*'Série de vazões medidas'!B758/1000000))</f>
        <v>#NUM!</v>
      </c>
      <c r="I756" s="5" t="e">
        <f t="shared" si="45"/>
        <v>#NUM!</v>
      </c>
      <c r="J756" s="5" t="e">
        <f>IF(A756="","",MAX(0,I756-'Dados gerais'!$B$14/1000000))</f>
        <v>#NUM!</v>
      </c>
      <c r="K756" s="5" t="e">
        <f t="shared" si="47"/>
        <v>#NUM!</v>
      </c>
    </row>
    <row r="757" spans="1:11" x14ac:dyDescent="0.25">
      <c r="A757" s="2" t="e">
        <f>'Série de vazões medidas'!A759</f>
        <v>#NUM!</v>
      </c>
      <c r="B757" s="1" t="e">
        <f>IF(A757="","",'Série de vazões medidas'!C759*'Dados gerais'!$B$11/'Dados gerais'!$B$10)</f>
        <v>#NUM!</v>
      </c>
      <c r="C757" s="4" t="e">
        <f t="shared" si="46"/>
        <v>#NUM!</v>
      </c>
      <c r="D757" s="4" t="e">
        <f>IF(A757="","",B757*86400*'Série de vazões medidas'!B759/1000000)</f>
        <v>#NUM!</v>
      </c>
      <c r="E757" t="e">
        <f>IF(A757="","",VLOOKUP(C757*1000000,'Dados gerais'!$C$28:$D$2916,2))</f>
        <v>#NUM!</v>
      </c>
      <c r="F757" s="5" t="e">
        <f>IF(A757="","",VLOOKUP(MONTH($A757),'Dados gerais'!$I$5:$J$16,2))</f>
        <v>#NUM!</v>
      </c>
      <c r="G757" s="5" t="e">
        <f t="shared" si="44"/>
        <v>#NUM!</v>
      </c>
      <c r="H757" s="1" t="e">
        <f>IF(A757="","",IF(C757&lt;'Dados gerais'!$B$15/1000000,0,('Dados gerais'!$B$21+'Dados gerais'!$B$19)*86400*'Série de vazões medidas'!B759/1000000))</f>
        <v>#NUM!</v>
      </c>
      <c r="I757" s="5" t="e">
        <f t="shared" si="45"/>
        <v>#NUM!</v>
      </c>
      <c r="J757" s="5" t="e">
        <f>IF(A757="","",MAX(0,I757-'Dados gerais'!$B$14/1000000))</f>
        <v>#NUM!</v>
      </c>
      <c r="K757" s="5" t="e">
        <f t="shared" si="47"/>
        <v>#NUM!</v>
      </c>
    </row>
    <row r="758" spans="1:11" x14ac:dyDescent="0.25">
      <c r="A758" s="2" t="e">
        <f>'Série de vazões medidas'!A760</f>
        <v>#NUM!</v>
      </c>
      <c r="B758" s="1" t="e">
        <f>IF(A758="","",'Série de vazões medidas'!C760*'Dados gerais'!$B$11/'Dados gerais'!$B$10)</f>
        <v>#NUM!</v>
      </c>
      <c r="C758" s="4" t="e">
        <f t="shared" si="46"/>
        <v>#NUM!</v>
      </c>
      <c r="D758" s="4" t="e">
        <f>IF(A758="","",B758*86400*'Série de vazões medidas'!B760/1000000)</f>
        <v>#NUM!</v>
      </c>
      <c r="E758" t="e">
        <f>IF(A758="","",VLOOKUP(C758*1000000,'Dados gerais'!$C$28:$D$2916,2))</f>
        <v>#NUM!</v>
      </c>
      <c r="F758" s="5" t="e">
        <f>IF(A758="","",VLOOKUP(MONTH($A758),'Dados gerais'!$I$5:$J$16,2))</f>
        <v>#NUM!</v>
      </c>
      <c r="G758" s="5" t="e">
        <f t="shared" si="44"/>
        <v>#NUM!</v>
      </c>
      <c r="H758" s="1" t="e">
        <f>IF(A758="","",IF(C758&lt;'Dados gerais'!$B$15/1000000,0,('Dados gerais'!$B$21+'Dados gerais'!$B$19)*86400*'Série de vazões medidas'!B760/1000000))</f>
        <v>#NUM!</v>
      </c>
      <c r="I758" s="5" t="e">
        <f t="shared" si="45"/>
        <v>#NUM!</v>
      </c>
      <c r="J758" s="5" t="e">
        <f>IF(A758="","",MAX(0,I758-'Dados gerais'!$B$14/1000000))</f>
        <v>#NUM!</v>
      </c>
      <c r="K758" s="5" t="e">
        <f t="shared" si="47"/>
        <v>#NUM!</v>
      </c>
    </row>
    <row r="759" spans="1:11" x14ac:dyDescent="0.25">
      <c r="A759" s="2" t="e">
        <f>'Série de vazões medidas'!A761</f>
        <v>#NUM!</v>
      </c>
      <c r="B759" s="1" t="e">
        <f>IF(A759="","",'Série de vazões medidas'!C761*'Dados gerais'!$B$11/'Dados gerais'!$B$10)</f>
        <v>#NUM!</v>
      </c>
      <c r="C759" s="4" t="e">
        <f t="shared" si="46"/>
        <v>#NUM!</v>
      </c>
      <c r="D759" s="4" t="e">
        <f>IF(A759="","",B759*86400*'Série de vazões medidas'!B761/1000000)</f>
        <v>#NUM!</v>
      </c>
      <c r="E759" t="e">
        <f>IF(A759="","",VLOOKUP(C759*1000000,'Dados gerais'!$C$28:$D$2916,2))</f>
        <v>#NUM!</v>
      </c>
      <c r="F759" s="5" t="e">
        <f>IF(A759="","",VLOOKUP(MONTH($A759),'Dados gerais'!$I$5:$J$16,2))</f>
        <v>#NUM!</v>
      </c>
      <c r="G759" s="5" t="e">
        <f t="shared" si="44"/>
        <v>#NUM!</v>
      </c>
      <c r="H759" s="1" t="e">
        <f>IF(A759="","",IF(C759&lt;'Dados gerais'!$B$15/1000000,0,('Dados gerais'!$B$21+'Dados gerais'!$B$19)*86400*'Série de vazões medidas'!B761/1000000))</f>
        <v>#NUM!</v>
      </c>
      <c r="I759" s="5" t="e">
        <f t="shared" si="45"/>
        <v>#NUM!</v>
      </c>
      <c r="J759" s="5" t="e">
        <f>IF(A759="","",MAX(0,I759-'Dados gerais'!$B$14/1000000))</f>
        <v>#NUM!</v>
      </c>
      <c r="K759" s="5" t="e">
        <f t="shared" si="47"/>
        <v>#NUM!</v>
      </c>
    </row>
    <row r="760" spans="1:11" x14ac:dyDescent="0.25">
      <c r="A760" s="2" t="e">
        <f>'Série de vazões medidas'!A762</f>
        <v>#NUM!</v>
      </c>
      <c r="B760" s="1" t="e">
        <f>IF(A760="","",'Série de vazões medidas'!C762*'Dados gerais'!$B$11/'Dados gerais'!$B$10)</f>
        <v>#NUM!</v>
      </c>
      <c r="C760" s="4" t="e">
        <f t="shared" si="46"/>
        <v>#NUM!</v>
      </c>
      <c r="D760" s="4" t="e">
        <f>IF(A760="","",B760*86400*'Série de vazões medidas'!B762/1000000)</f>
        <v>#NUM!</v>
      </c>
      <c r="E760" t="e">
        <f>IF(A760="","",VLOOKUP(C760*1000000,'Dados gerais'!$C$28:$D$2916,2))</f>
        <v>#NUM!</v>
      </c>
      <c r="F760" s="5" t="e">
        <f>IF(A760="","",VLOOKUP(MONTH($A760),'Dados gerais'!$I$5:$J$16,2))</f>
        <v>#NUM!</v>
      </c>
      <c r="G760" s="5" t="e">
        <f t="shared" si="44"/>
        <v>#NUM!</v>
      </c>
      <c r="H760" s="1" t="e">
        <f>IF(A760="","",IF(C760&lt;'Dados gerais'!$B$15/1000000,0,('Dados gerais'!$B$21+'Dados gerais'!$B$19)*86400*'Série de vazões medidas'!B762/1000000))</f>
        <v>#NUM!</v>
      </c>
      <c r="I760" s="5" t="e">
        <f t="shared" si="45"/>
        <v>#NUM!</v>
      </c>
      <c r="J760" s="5" t="e">
        <f>IF(A760="","",MAX(0,I760-'Dados gerais'!$B$14/1000000))</f>
        <v>#NUM!</v>
      </c>
      <c r="K760" s="5" t="e">
        <f t="shared" si="47"/>
        <v>#NUM!</v>
      </c>
    </row>
    <row r="761" spans="1:11" x14ac:dyDescent="0.25">
      <c r="A761" s="2" t="e">
        <f>'Série de vazões medidas'!A763</f>
        <v>#NUM!</v>
      </c>
      <c r="B761" s="1" t="e">
        <f>IF(A761="","",'Série de vazões medidas'!C763*'Dados gerais'!$B$11/'Dados gerais'!$B$10)</f>
        <v>#NUM!</v>
      </c>
      <c r="C761" s="4" t="e">
        <f t="shared" si="46"/>
        <v>#NUM!</v>
      </c>
      <c r="D761" s="4" t="e">
        <f>IF(A761="","",B761*86400*'Série de vazões medidas'!B763/1000000)</f>
        <v>#NUM!</v>
      </c>
      <c r="E761" t="e">
        <f>IF(A761="","",VLOOKUP(C761*1000000,'Dados gerais'!$C$28:$D$2916,2))</f>
        <v>#NUM!</v>
      </c>
      <c r="F761" s="5" t="e">
        <f>IF(A761="","",VLOOKUP(MONTH($A761),'Dados gerais'!$I$5:$J$16,2))</f>
        <v>#NUM!</v>
      </c>
      <c r="G761" s="5" t="e">
        <f t="shared" si="44"/>
        <v>#NUM!</v>
      </c>
      <c r="H761" s="1" t="e">
        <f>IF(A761="","",IF(C761&lt;'Dados gerais'!$B$15/1000000,0,('Dados gerais'!$B$21+'Dados gerais'!$B$19)*86400*'Série de vazões medidas'!B763/1000000))</f>
        <v>#NUM!</v>
      </c>
      <c r="I761" s="5" t="e">
        <f t="shared" si="45"/>
        <v>#NUM!</v>
      </c>
      <c r="J761" s="5" t="e">
        <f>IF(A761="","",MAX(0,I761-'Dados gerais'!$B$14/1000000))</f>
        <v>#NUM!</v>
      </c>
      <c r="K761" s="5" t="e">
        <f t="shared" si="47"/>
        <v>#NUM!</v>
      </c>
    </row>
    <row r="762" spans="1:11" x14ac:dyDescent="0.25">
      <c r="A762" s="2" t="e">
        <f>'Série de vazões medidas'!A764</f>
        <v>#NUM!</v>
      </c>
      <c r="B762" s="1" t="e">
        <f>IF(A762="","",'Série de vazões medidas'!C764*'Dados gerais'!$B$11/'Dados gerais'!$B$10)</f>
        <v>#NUM!</v>
      </c>
      <c r="C762" s="4" t="e">
        <f t="shared" si="46"/>
        <v>#NUM!</v>
      </c>
      <c r="D762" s="4" t="e">
        <f>IF(A762="","",B762*86400*'Série de vazões medidas'!B764/1000000)</f>
        <v>#NUM!</v>
      </c>
      <c r="E762" t="e">
        <f>IF(A762="","",VLOOKUP(C762*1000000,'Dados gerais'!$C$28:$D$2916,2))</f>
        <v>#NUM!</v>
      </c>
      <c r="F762" s="5" t="e">
        <f>IF(A762="","",VLOOKUP(MONTH($A762),'Dados gerais'!$I$5:$J$16,2))</f>
        <v>#NUM!</v>
      </c>
      <c r="G762" s="5" t="e">
        <f t="shared" si="44"/>
        <v>#NUM!</v>
      </c>
      <c r="H762" s="1" t="e">
        <f>IF(A762="","",IF(C762&lt;'Dados gerais'!$B$15/1000000,0,('Dados gerais'!$B$21+'Dados gerais'!$B$19)*86400*'Série de vazões medidas'!B764/1000000))</f>
        <v>#NUM!</v>
      </c>
      <c r="I762" s="5" t="e">
        <f t="shared" si="45"/>
        <v>#NUM!</v>
      </c>
      <c r="J762" s="5" t="e">
        <f>IF(A762="","",MAX(0,I762-'Dados gerais'!$B$14/1000000))</f>
        <v>#NUM!</v>
      </c>
      <c r="K762" s="5" t="e">
        <f t="shared" si="47"/>
        <v>#NUM!</v>
      </c>
    </row>
    <row r="763" spans="1:11" x14ac:dyDescent="0.25">
      <c r="A763" s="2" t="e">
        <f>'Série de vazões medidas'!A765</f>
        <v>#NUM!</v>
      </c>
      <c r="B763" s="1" t="e">
        <f>IF(A763="","",'Série de vazões medidas'!C765*'Dados gerais'!$B$11/'Dados gerais'!$B$10)</f>
        <v>#NUM!</v>
      </c>
      <c r="C763" s="4" t="e">
        <f t="shared" si="46"/>
        <v>#NUM!</v>
      </c>
      <c r="D763" s="4" t="e">
        <f>IF(A763="","",B763*86400*'Série de vazões medidas'!B765/1000000)</f>
        <v>#NUM!</v>
      </c>
      <c r="E763" t="e">
        <f>IF(A763="","",VLOOKUP(C763*1000000,'Dados gerais'!$C$28:$D$2916,2))</f>
        <v>#NUM!</v>
      </c>
      <c r="F763" s="5" t="e">
        <f>IF(A763="","",VLOOKUP(MONTH($A763),'Dados gerais'!$I$5:$J$16,2))</f>
        <v>#NUM!</v>
      </c>
      <c r="G763" s="5" t="e">
        <f t="shared" si="44"/>
        <v>#NUM!</v>
      </c>
      <c r="H763" s="1" t="e">
        <f>IF(A763="","",IF(C763&lt;'Dados gerais'!$B$15/1000000,0,('Dados gerais'!$B$21+'Dados gerais'!$B$19)*86400*'Série de vazões medidas'!B765/1000000))</f>
        <v>#NUM!</v>
      </c>
      <c r="I763" s="5" t="e">
        <f t="shared" si="45"/>
        <v>#NUM!</v>
      </c>
      <c r="J763" s="5" t="e">
        <f>IF(A763="","",MAX(0,I763-'Dados gerais'!$B$14/1000000))</f>
        <v>#NUM!</v>
      </c>
      <c r="K763" s="5" t="e">
        <f t="shared" si="47"/>
        <v>#NUM!</v>
      </c>
    </row>
    <row r="764" spans="1:11" x14ac:dyDescent="0.25">
      <c r="A764" s="2" t="e">
        <f>'Série de vazões medidas'!A766</f>
        <v>#NUM!</v>
      </c>
      <c r="B764" s="1" t="e">
        <f>IF(A764="","",'Série de vazões medidas'!C766*'Dados gerais'!$B$11/'Dados gerais'!$B$10)</f>
        <v>#NUM!</v>
      </c>
      <c r="C764" s="4" t="e">
        <f t="shared" si="46"/>
        <v>#NUM!</v>
      </c>
      <c r="D764" s="4" t="e">
        <f>IF(A764="","",B764*86400*'Série de vazões medidas'!B766/1000000)</f>
        <v>#NUM!</v>
      </c>
      <c r="E764" t="e">
        <f>IF(A764="","",VLOOKUP(C764*1000000,'Dados gerais'!$C$28:$D$2916,2))</f>
        <v>#NUM!</v>
      </c>
      <c r="F764" s="5" t="e">
        <f>IF(A764="","",VLOOKUP(MONTH($A764),'Dados gerais'!$I$5:$J$16,2))</f>
        <v>#NUM!</v>
      </c>
      <c r="G764" s="5" t="e">
        <f t="shared" si="44"/>
        <v>#NUM!</v>
      </c>
      <c r="H764" s="1" t="e">
        <f>IF(A764="","",IF(C764&lt;'Dados gerais'!$B$15/1000000,0,('Dados gerais'!$B$21+'Dados gerais'!$B$19)*86400*'Série de vazões medidas'!B766/1000000))</f>
        <v>#NUM!</v>
      </c>
      <c r="I764" s="5" t="e">
        <f t="shared" si="45"/>
        <v>#NUM!</v>
      </c>
      <c r="J764" s="5" t="e">
        <f>IF(A764="","",MAX(0,I764-'Dados gerais'!$B$14/1000000))</f>
        <v>#NUM!</v>
      </c>
      <c r="K764" s="5" t="e">
        <f t="shared" si="47"/>
        <v>#NUM!</v>
      </c>
    </row>
    <row r="765" spans="1:11" x14ac:dyDescent="0.25">
      <c r="A765" s="2" t="e">
        <f>'Série de vazões medidas'!A767</f>
        <v>#NUM!</v>
      </c>
      <c r="B765" s="1" t="e">
        <f>IF(A765="","",'Série de vazões medidas'!C767*'Dados gerais'!$B$11/'Dados gerais'!$B$10)</f>
        <v>#NUM!</v>
      </c>
      <c r="C765" s="4" t="e">
        <f t="shared" si="46"/>
        <v>#NUM!</v>
      </c>
      <c r="D765" s="4" t="e">
        <f>IF(A765="","",B765*86400*'Série de vazões medidas'!B767/1000000)</f>
        <v>#NUM!</v>
      </c>
      <c r="E765" t="e">
        <f>IF(A765="","",VLOOKUP(C765*1000000,'Dados gerais'!$C$28:$D$2916,2))</f>
        <v>#NUM!</v>
      </c>
      <c r="F765" s="5" t="e">
        <f>IF(A765="","",VLOOKUP(MONTH($A765),'Dados gerais'!$I$5:$J$16,2))</f>
        <v>#NUM!</v>
      </c>
      <c r="G765" s="5" t="e">
        <f t="shared" si="44"/>
        <v>#NUM!</v>
      </c>
      <c r="H765" s="1" t="e">
        <f>IF(A765="","",IF(C765&lt;'Dados gerais'!$B$15/1000000,0,('Dados gerais'!$B$21+'Dados gerais'!$B$19)*86400*'Série de vazões medidas'!B767/1000000))</f>
        <v>#NUM!</v>
      </c>
      <c r="I765" s="5" t="e">
        <f t="shared" si="45"/>
        <v>#NUM!</v>
      </c>
      <c r="J765" s="5" t="e">
        <f>IF(A765="","",MAX(0,I765-'Dados gerais'!$B$14/1000000))</f>
        <v>#NUM!</v>
      </c>
      <c r="K765" s="5" t="e">
        <f t="shared" si="47"/>
        <v>#NUM!</v>
      </c>
    </row>
    <row r="766" spans="1:11" x14ac:dyDescent="0.25">
      <c r="A766" s="2" t="e">
        <f>'Série de vazões medidas'!A768</f>
        <v>#NUM!</v>
      </c>
      <c r="B766" s="1" t="e">
        <f>IF(A766="","",'Série de vazões medidas'!C768*'Dados gerais'!$B$11/'Dados gerais'!$B$10)</f>
        <v>#NUM!</v>
      </c>
      <c r="C766" s="4" t="e">
        <f t="shared" si="46"/>
        <v>#NUM!</v>
      </c>
      <c r="D766" s="4" t="e">
        <f>IF(A766="","",B766*86400*'Série de vazões medidas'!B768/1000000)</f>
        <v>#NUM!</v>
      </c>
      <c r="E766" t="e">
        <f>IF(A766="","",VLOOKUP(C766*1000000,'Dados gerais'!$C$28:$D$2916,2))</f>
        <v>#NUM!</v>
      </c>
      <c r="F766" s="5" t="e">
        <f>IF(A766="","",VLOOKUP(MONTH($A766),'Dados gerais'!$I$5:$J$16,2))</f>
        <v>#NUM!</v>
      </c>
      <c r="G766" s="5" t="e">
        <f t="shared" si="44"/>
        <v>#NUM!</v>
      </c>
      <c r="H766" s="1" t="e">
        <f>IF(A766="","",IF(C766&lt;'Dados gerais'!$B$15/1000000,0,('Dados gerais'!$B$21+'Dados gerais'!$B$19)*86400*'Série de vazões medidas'!B768/1000000))</f>
        <v>#NUM!</v>
      </c>
      <c r="I766" s="5" t="e">
        <f t="shared" si="45"/>
        <v>#NUM!</v>
      </c>
      <c r="J766" s="5" t="e">
        <f>IF(A766="","",MAX(0,I766-'Dados gerais'!$B$14/1000000))</f>
        <v>#NUM!</v>
      </c>
      <c r="K766" s="5" t="e">
        <f t="shared" si="47"/>
        <v>#NUM!</v>
      </c>
    </row>
    <row r="767" spans="1:11" x14ac:dyDescent="0.25">
      <c r="A767" s="2" t="e">
        <f>'Série de vazões medidas'!A769</f>
        <v>#NUM!</v>
      </c>
      <c r="B767" s="1" t="e">
        <f>IF(A767="","",'Série de vazões medidas'!C769*'Dados gerais'!$B$11/'Dados gerais'!$B$10)</f>
        <v>#NUM!</v>
      </c>
      <c r="C767" s="4" t="e">
        <f t="shared" si="46"/>
        <v>#NUM!</v>
      </c>
      <c r="D767" s="4" t="e">
        <f>IF(A767="","",B767*86400*'Série de vazões medidas'!B769/1000000)</f>
        <v>#NUM!</v>
      </c>
      <c r="E767" t="e">
        <f>IF(A767="","",VLOOKUP(C767*1000000,'Dados gerais'!$C$28:$D$2916,2))</f>
        <v>#NUM!</v>
      </c>
      <c r="F767" s="5" t="e">
        <f>IF(A767="","",VLOOKUP(MONTH($A767),'Dados gerais'!$I$5:$J$16,2))</f>
        <v>#NUM!</v>
      </c>
      <c r="G767" s="5" t="e">
        <f t="shared" si="44"/>
        <v>#NUM!</v>
      </c>
      <c r="H767" s="1" t="e">
        <f>IF(A767="","",IF(C767&lt;'Dados gerais'!$B$15/1000000,0,('Dados gerais'!$B$21+'Dados gerais'!$B$19)*86400*'Série de vazões medidas'!B769/1000000))</f>
        <v>#NUM!</v>
      </c>
      <c r="I767" s="5" t="e">
        <f t="shared" si="45"/>
        <v>#NUM!</v>
      </c>
      <c r="J767" s="5" t="e">
        <f>IF(A767="","",MAX(0,I767-'Dados gerais'!$B$14/1000000))</f>
        <v>#NUM!</v>
      </c>
      <c r="K767" s="5" t="e">
        <f t="shared" si="47"/>
        <v>#NUM!</v>
      </c>
    </row>
    <row r="768" spans="1:11" x14ac:dyDescent="0.25">
      <c r="A768" s="2" t="e">
        <f>'Série de vazões medidas'!A770</f>
        <v>#NUM!</v>
      </c>
      <c r="B768" s="1" t="e">
        <f>IF(A768="","",'Série de vazões medidas'!C770*'Dados gerais'!$B$11/'Dados gerais'!$B$10)</f>
        <v>#NUM!</v>
      </c>
      <c r="C768" s="4" t="e">
        <f t="shared" si="46"/>
        <v>#NUM!</v>
      </c>
      <c r="D768" s="4" t="e">
        <f>IF(A768="","",B768*86400*'Série de vazões medidas'!B770/1000000)</f>
        <v>#NUM!</v>
      </c>
      <c r="E768" t="e">
        <f>IF(A768="","",VLOOKUP(C768*1000000,'Dados gerais'!$C$28:$D$2916,2))</f>
        <v>#NUM!</v>
      </c>
      <c r="F768" s="5" t="e">
        <f>IF(A768="","",VLOOKUP(MONTH($A768),'Dados gerais'!$I$5:$J$16,2))</f>
        <v>#NUM!</v>
      </c>
      <c r="G768" s="5" t="e">
        <f t="shared" si="44"/>
        <v>#NUM!</v>
      </c>
      <c r="H768" s="1" t="e">
        <f>IF(A768="","",IF(C768&lt;'Dados gerais'!$B$15/1000000,0,('Dados gerais'!$B$21+'Dados gerais'!$B$19)*86400*'Série de vazões medidas'!B770/1000000))</f>
        <v>#NUM!</v>
      </c>
      <c r="I768" s="5" t="e">
        <f t="shared" si="45"/>
        <v>#NUM!</v>
      </c>
      <c r="J768" s="5" t="e">
        <f>IF(A768="","",MAX(0,I768-'Dados gerais'!$B$14/1000000))</f>
        <v>#NUM!</v>
      </c>
      <c r="K768" s="5" t="e">
        <f t="shared" si="47"/>
        <v>#NUM!</v>
      </c>
    </row>
    <row r="769" spans="1:11" x14ac:dyDescent="0.25">
      <c r="A769" s="2" t="e">
        <f>'Série de vazões medidas'!A771</f>
        <v>#NUM!</v>
      </c>
      <c r="B769" s="1" t="e">
        <f>IF(A769="","",'Série de vazões medidas'!C771*'Dados gerais'!$B$11/'Dados gerais'!$B$10)</f>
        <v>#NUM!</v>
      </c>
      <c r="C769" s="4" t="e">
        <f t="shared" si="46"/>
        <v>#NUM!</v>
      </c>
      <c r="D769" s="4" t="e">
        <f>IF(A769="","",B769*86400*'Série de vazões medidas'!B771/1000000)</f>
        <v>#NUM!</v>
      </c>
      <c r="E769" t="e">
        <f>IF(A769="","",VLOOKUP(C769*1000000,'Dados gerais'!$C$28:$D$2916,2))</f>
        <v>#NUM!</v>
      </c>
      <c r="F769" s="5" t="e">
        <f>IF(A769="","",VLOOKUP(MONTH($A769),'Dados gerais'!$I$5:$J$16,2))</f>
        <v>#NUM!</v>
      </c>
      <c r="G769" s="5" t="e">
        <f t="shared" si="44"/>
        <v>#NUM!</v>
      </c>
      <c r="H769" s="1" t="e">
        <f>IF(A769="","",IF(C769&lt;'Dados gerais'!$B$15/1000000,0,('Dados gerais'!$B$21+'Dados gerais'!$B$19)*86400*'Série de vazões medidas'!B771/1000000))</f>
        <v>#NUM!</v>
      </c>
      <c r="I769" s="5" t="e">
        <f t="shared" si="45"/>
        <v>#NUM!</v>
      </c>
      <c r="J769" s="5" t="e">
        <f>IF(A769="","",MAX(0,I769-'Dados gerais'!$B$14/1000000))</f>
        <v>#NUM!</v>
      </c>
      <c r="K769" s="5" t="e">
        <f t="shared" si="47"/>
        <v>#NUM!</v>
      </c>
    </row>
    <row r="770" spans="1:11" x14ac:dyDescent="0.25">
      <c r="A770" s="2" t="e">
        <f>'Série de vazões medidas'!A772</f>
        <v>#NUM!</v>
      </c>
      <c r="B770" s="1" t="e">
        <f>IF(A770="","",'Série de vazões medidas'!C772*'Dados gerais'!$B$11/'Dados gerais'!$B$10)</f>
        <v>#NUM!</v>
      </c>
      <c r="C770" s="4" t="e">
        <f t="shared" si="46"/>
        <v>#NUM!</v>
      </c>
      <c r="D770" s="4" t="e">
        <f>IF(A770="","",B770*86400*'Série de vazões medidas'!B772/1000000)</f>
        <v>#NUM!</v>
      </c>
      <c r="E770" t="e">
        <f>IF(A770="","",VLOOKUP(C770*1000000,'Dados gerais'!$C$28:$D$2916,2))</f>
        <v>#NUM!</v>
      </c>
      <c r="F770" s="5" t="e">
        <f>IF(A770="","",VLOOKUP(MONTH($A770),'Dados gerais'!$I$5:$J$16,2))</f>
        <v>#NUM!</v>
      </c>
      <c r="G770" s="5" t="e">
        <f t="shared" si="44"/>
        <v>#NUM!</v>
      </c>
      <c r="H770" s="1" t="e">
        <f>IF(A770="","",IF(C770&lt;'Dados gerais'!$B$15/1000000,0,('Dados gerais'!$B$21+'Dados gerais'!$B$19)*86400*'Série de vazões medidas'!B772/1000000))</f>
        <v>#NUM!</v>
      </c>
      <c r="I770" s="5" t="e">
        <f t="shared" si="45"/>
        <v>#NUM!</v>
      </c>
      <c r="J770" s="5" t="e">
        <f>IF(A770="","",MAX(0,I770-'Dados gerais'!$B$14/1000000))</f>
        <v>#NUM!</v>
      </c>
      <c r="K770" s="5" t="e">
        <f t="shared" si="47"/>
        <v>#NUM!</v>
      </c>
    </row>
    <row r="771" spans="1:11" x14ac:dyDescent="0.25">
      <c r="A771" s="2" t="e">
        <f>'Série de vazões medidas'!A773</f>
        <v>#NUM!</v>
      </c>
      <c r="B771" s="1" t="e">
        <f>IF(A771="","",'Série de vazões medidas'!C773*'Dados gerais'!$B$11/'Dados gerais'!$B$10)</f>
        <v>#NUM!</v>
      </c>
      <c r="C771" s="4" t="e">
        <f t="shared" si="46"/>
        <v>#NUM!</v>
      </c>
      <c r="D771" s="4" t="e">
        <f>IF(A771="","",B771*86400*'Série de vazões medidas'!B773/1000000)</f>
        <v>#NUM!</v>
      </c>
      <c r="E771" t="e">
        <f>IF(A771="","",VLOOKUP(C771*1000000,'Dados gerais'!$C$28:$D$2916,2))</f>
        <v>#NUM!</v>
      </c>
      <c r="F771" s="5" t="e">
        <f>IF(A771="","",VLOOKUP(MONTH($A771),'Dados gerais'!$I$5:$J$16,2))</f>
        <v>#NUM!</v>
      </c>
      <c r="G771" s="5" t="e">
        <f t="shared" ref="G771:G834" si="48">IF(A771="","",E771*F771/1000/1000000)</f>
        <v>#NUM!</v>
      </c>
      <c r="H771" s="1" t="e">
        <f>IF(A771="","",IF(C771&lt;'Dados gerais'!$B$15/1000000,0,('Dados gerais'!$B$21+'Dados gerais'!$B$19)*86400*'Série de vazões medidas'!B773/1000000))</f>
        <v>#NUM!</v>
      </c>
      <c r="I771" s="5" t="e">
        <f t="shared" ref="I771:I834" si="49">IF(A771="","",C771-G771-H771+D771)</f>
        <v>#NUM!</v>
      </c>
      <c r="J771" s="5" t="e">
        <f>IF(A771="","",MAX(0,I771-'Dados gerais'!$B$14/1000000))</f>
        <v>#NUM!</v>
      </c>
      <c r="K771" s="5" t="e">
        <f t="shared" si="47"/>
        <v>#NUM!</v>
      </c>
    </row>
    <row r="772" spans="1:11" x14ac:dyDescent="0.25">
      <c r="A772" s="2" t="e">
        <f>'Série de vazões medidas'!A774</f>
        <v>#NUM!</v>
      </c>
      <c r="B772" s="1" t="e">
        <f>IF(A772="","",'Série de vazões medidas'!C774*'Dados gerais'!$B$11/'Dados gerais'!$B$10)</f>
        <v>#NUM!</v>
      </c>
      <c r="C772" s="4" t="e">
        <f t="shared" ref="C772:C835" si="50">IF(A772="","",K771)</f>
        <v>#NUM!</v>
      </c>
      <c r="D772" s="4" t="e">
        <f>IF(A772="","",B772*86400*'Série de vazões medidas'!B774/1000000)</f>
        <v>#NUM!</v>
      </c>
      <c r="E772" t="e">
        <f>IF(A772="","",VLOOKUP(C772*1000000,'Dados gerais'!$C$28:$D$2916,2))</f>
        <v>#NUM!</v>
      </c>
      <c r="F772" s="5" t="e">
        <f>IF(A772="","",VLOOKUP(MONTH($A772),'Dados gerais'!$I$5:$J$16,2))</f>
        <v>#NUM!</v>
      </c>
      <c r="G772" s="5" t="e">
        <f t="shared" si="48"/>
        <v>#NUM!</v>
      </c>
      <c r="H772" s="1" t="e">
        <f>IF(A772="","",IF(C772&lt;'Dados gerais'!$B$15/1000000,0,('Dados gerais'!$B$21+'Dados gerais'!$B$19)*86400*'Série de vazões medidas'!B774/1000000))</f>
        <v>#NUM!</v>
      </c>
      <c r="I772" s="5" t="e">
        <f t="shared" si="49"/>
        <v>#NUM!</v>
      </c>
      <c r="J772" s="5" t="e">
        <f>IF(A772="","",MAX(0,I772-'Dados gerais'!$B$14/1000000))</f>
        <v>#NUM!</v>
      </c>
      <c r="K772" s="5" t="e">
        <f t="shared" ref="K772:K835" si="51">IF(A772="","",I772-J772)</f>
        <v>#NUM!</v>
      </c>
    </row>
    <row r="773" spans="1:11" x14ac:dyDescent="0.25">
      <c r="A773" s="2" t="e">
        <f>'Série de vazões medidas'!A775</f>
        <v>#NUM!</v>
      </c>
      <c r="B773" s="1" t="e">
        <f>IF(A773="","",'Série de vazões medidas'!C775*'Dados gerais'!$B$11/'Dados gerais'!$B$10)</f>
        <v>#NUM!</v>
      </c>
      <c r="C773" s="4" t="e">
        <f t="shared" si="50"/>
        <v>#NUM!</v>
      </c>
      <c r="D773" s="4" t="e">
        <f>IF(A773="","",B773*86400*'Série de vazões medidas'!B775/1000000)</f>
        <v>#NUM!</v>
      </c>
      <c r="E773" t="e">
        <f>IF(A773="","",VLOOKUP(C773*1000000,'Dados gerais'!$C$28:$D$2916,2))</f>
        <v>#NUM!</v>
      </c>
      <c r="F773" s="5" t="e">
        <f>IF(A773="","",VLOOKUP(MONTH($A773),'Dados gerais'!$I$5:$J$16,2))</f>
        <v>#NUM!</v>
      </c>
      <c r="G773" s="5" t="e">
        <f t="shared" si="48"/>
        <v>#NUM!</v>
      </c>
      <c r="H773" s="1" t="e">
        <f>IF(A773="","",IF(C773&lt;'Dados gerais'!$B$15/1000000,0,('Dados gerais'!$B$21+'Dados gerais'!$B$19)*86400*'Série de vazões medidas'!B775/1000000))</f>
        <v>#NUM!</v>
      </c>
      <c r="I773" s="5" t="e">
        <f t="shared" si="49"/>
        <v>#NUM!</v>
      </c>
      <c r="J773" s="5" t="e">
        <f>IF(A773="","",MAX(0,I773-'Dados gerais'!$B$14/1000000))</f>
        <v>#NUM!</v>
      </c>
      <c r="K773" s="5" t="e">
        <f t="shared" si="51"/>
        <v>#NUM!</v>
      </c>
    </row>
    <row r="774" spans="1:11" x14ac:dyDescent="0.25">
      <c r="A774" s="2" t="e">
        <f>'Série de vazões medidas'!A776</f>
        <v>#NUM!</v>
      </c>
      <c r="B774" s="1" t="e">
        <f>IF(A774="","",'Série de vazões medidas'!C776*'Dados gerais'!$B$11/'Dados gerais'!$B$10)</f>
        <v>#NUM!</v>
      </c>
      <c r="C774" s="4" t="e">
        <f t="shared" si="50"/>
        <v>#NUM!</v>
      </c>
      <c r="D774" s="4" t="e">
        <f>IF(A774="","",B774*86400*'Série de vazões medidas'!B776/1000000)</f>
        <v>#NUM!</v>
      </c>
      <c r="E774" t="e">
        <f>IF(A774="","",VLOOKUP(C774*1000000,'Dados gerais'!$C$28:$D$2916,2))</f>
        <v>#NUM!</v>
      </c>
      <c r="F774" s="5" t="e">
        <f>IF(A774="","",VLOOKUP(MONTH($A774),'Dados gerais'!$I$5:$J$16,2))</f>
        <v>#NUM!</v>
      </c>
      <c r="G774" s="5" t="e">
        <f t="shared" si="48"/>
        <v>#NUM!</v>
      </c>
      <c r="H774" s="1" t="e">
        <f>IF(A774="","",IF(C774&lt;'Dados gerais'!$B$15/1000000,0,('Dados gerais'!$B$21+'Dados gerais'!$B$19)*86400*'Série de vazões medidas'!B776/1000000))</f>
        <v>#NUM!</v>
      </c>
      <c r="I774" s="5" t="e">
        <f t="shared" si="49"/>
        <v>#NUM!</v>
      </c>
      <c r="J774" s="5" t="e">
        <f>IF(A774="","",MAX(0,I774-'Dados gerais'!$B$14/1000000))</f>
        <v>#NUM!</v>
      </c>
      <c r="K774" s="5" t="e">
        <f t="shared" si="51"/>
        <v>#NUM!</v>
      </c>
    </row>
    <row r="775" spans="1:11" x14ac:dyDescent="0.25">
      <c r="A775" s="2" t="e">
        <f>'Série de vazões medidas'!A777</f>
        <v>#NUM!</v>
      </c>
      <c r="B775" s="1" t="e">
        <f>IF(A775="","",'Série de vazões medidas'!C777*'Dados gerais'!$B$11/'Dados gerais'!$B$10)</f>
        <v>#NUM!</v>
      </c>
      <c r="C775" s="4" t="e">
        <f t="shared" si="50"/>
        <v>#NUM!</v>
      </c>
      <c r="D775" s="4" t="e">
        <f>IF(A775="","",B775*86400*'Série de vazões medidas'!B777/1000000)</f>
        <v>#NUM!</v>
      </c>
      <c r="E775" t="e">
        <f>IF(A775="","",VLOOKUP(C775*1000000,'Dados gerais'!$C$28:$D$2916,2))</f>
        <v>#NUM!</v>
      </c>
      <c r="F775" s="5" t="e">
        <f>IF(A775="","",VLOOKUP(MONTH($A775),'Dados gerais'!$I$5:$J$16,2))</f>
        <v>#NUM!</v>
      </c>
      <c r="G775" s="5" t="e">
        <f t="shared" si="48"/>
        <v>#NUM!</v>
      </c>
      <c r="H775" s="1" t="e">
        <f>IF(A775="","",IF(C775&lt;'Dados gerais'!$B$15/1000000,0,('Dados gerais'!$B$21+'Dados gerais'!$B$19)*86400*'Série de vazões medidas'!B777/1000000))</f>
        <v>#NUM!</v>
      </c>
      <c r="I775" s="5" t="e">
        <f t="shared" si="49"/>
        <v>#NUM!</v>
      </c>
      <c r="J775" s="5" t="e">
        <f>IF(A775="","",MAX(0,I775-'Dados gerais'!$B$14/1000000))</f>
        <v>#NUM!</v>
      </c>
      <c r="K775" s="5" t="e">
        <f t="shared" si="51"/>
        <v>#NUM!</v>
      </c>
    </row>
    <row r="776" spans="1:11" x14ac:dyDescent="0.25">
      <c r="A776" s="2" t="e">
        <f>'Série de vazões medidas'!A778</f>
        <v>#NUM!</v>
      </c>
      <c r="B776" s="1" t="e">
        <f>IF(A776="","",'Série de vazões medidas'!C778*'Dados gerais'!$B$11/'Dados gerais'!$B$10)</f>
        <v>#NUM!</v>
      </c>
      <c r="C776" s="4" t="e">
        <f t="shared" si="50"/>
        <v>#NUM!</v>
      </c>
      <c r="D776" s="4" t="e">
        <f>IF(A776="","",B776*86400*'Série de vazões medidas'!B778/1000000)</f>
        <v>#NUM!</v>
      </c>
      <c r="E776" t="e">
        <f>IF(A776="","",VLOOKUP(C776*1000000,'Dados gerais'!$C$28:$D$2916,2))</f>
        <v>#NUM!</v>
      </c>
      <c r="F776" s="5" t="e">
        <f>IF(A776="","",VLOOKUP(MONTH($A776),'Dados gerais'!$I$5:$J$16,2))</f>
        <v>#NUM!</v>
      </c>
      <c r="G776" s="5" t="e">
        <f t="shared" si="48"/>
        <v>#NUM!</v>
      </c>
      <c r="H776" s="1" t="e">
        <f>IF(A776="","",IF(C776&lt;'Dados gerais'!$B$15/1000000,0,('Dados gerais'!$B$21+'Dados gerais'!$B$19)*86400*'Série de vazões medidas'!B778/1000000))</f>
        <v>#NUM!</v>
      </c>
      <c r="I776" s="5" t="e">
        <f t="shared" si="49"/>
        <v>#NUM!</v>
      </c>
      <c r="J776" s="5" t="e">
        <f>IF(A776="","",MAX(0,I776-'Dados gerais'!$B$14/1000000))</f>
        <v>#NUM!</v>
      </c>
      <c r="K776" s="5" t="e">
        <f t="shared" si="51"/>
        <v>#NUM!</v>
      </c>
    </row>
    <row r="777" spans="1:11" x14ac:dyDescent="0.25">
      <c r="A777" s="2" t="e">
        <f>'Série de vazões medidas'!A779</f>
        <v>#NUM!</v>
      </c>
      <c r="B777" s="1" t="e">
        <f>IF(A777="","",'Série de vazões medidas'!C779*'Dados gerais'!$B$11/'Dados gerais'!$B$10)</f>
        <v>#NUM!</v>
      </c>
      <c r="C777" s="4" t="e">
        <f t="shared" si="50"/>
        <v>#NUM!</v>
      </c>
      <c r="D777" s="4" t="e">
        <f>IF(A777="","",B777*86400*'Série de vazões medidas'!B779/1000000)</f>
        <v>#NUM!</v>
      </c>
      <c r="E777" t="e">
        <f>IF(A777="","",VLOOKUP(C777*1000000,'Dados gerais'!$C$28:$D$2916,2))</f>
        <v>#NUM!</v>
      </c>
      <c r="F777" s="5" t="e">
        <f>IF(A777="","",VLOOKUP(MONTH($A777),'Dados gerais'!$I$5:$J$16,2))</f>
        <v>#NUM!</v>
      </c>
      <c r="G777" s="5" t="e">
        <f t="shared" si="48"/>
        <v>#NUM!</v>
      </c>
      <c r="H777" s="1" t="e">
        <f>IF(A777="","",IF(C777&lt;'Dados gerais'!$B$15/1000000,0,('Dados gerais'!$B$21+'Dados gerais'!$B$19)*86400*'Série de vazões medidas'!B779/1000000))</f>
        <v>#NUM!</v>
      </c>
      <c r="I777" s="5" t="e">
        <f t="shared" si="49"/>
        <v>#NUM!</v>
      </c>
      <c r="J777" s="5" t="e">
        <f>IF(A777="","",MAX(0,I777-'Dados gerais'!$B$14/1000000))</f>
        <v>#NUM!</v>
      </c>
      <c r="K777" s="5" t="e">
        <f t="shared" si="51"/>
        <v>#NUM!</v>
      </c>
    </row>
    <row r="778" spans="1:11" x14ac:dyDescent="0.25">
      <c r="A778" s="2" t="e">
        <f>'Série de vazões medidas'!A780</f>
        <v>#NUM!</v>
      </c>
      <c r="B778" s="1" t="e">
        <f>IF(A778="","",'Série de vazões medidas'!C780*'Dados gerais'!$B$11/'Dados gerais'!$B$10)</f>
        <v>#NUM!</v>
      </c>
      <c r="C778" s="4" t="e">
        <f t="shared" si="50"/>
        <v>#NUM!</v>
      </c>
      <c r="D778" s="4" t="e">
        <f>IF(A778="","",B778*86400*'Série de vazões medidas'!B780/1000000)</f>
        <v>#NUM!</v>
      </c>
      <c r="E778" t="e">
        <f>IF(A778="","",VLOOKUP(C778*1000000,'Dados gerais'!$C$28:$D$2916,2))</f>
        <v>#NUM!</v>
      </c>
      <c r="F778" s="5" t="e">
        <f>IF(A778="","",VLOOKUP(MONTH($A778),'Dados gerais'!$I$5:$J$16,2))</f>
        <v>#NUM!</v>
      </c>
      <c r="G778" s="5" t="e">
        <f t="shared" si="48"/>
        <v>#NUM!</v>
      </c>
      <c r="H778" s="1" t="e">
        <f>IF(A778="","",IF(C778&lt;'Dados gerais'!$B$15/1000000,0,('Dados gerais'!$B$21+'Dados gerais'!$B$19)*86400*'Série de vazões medidas'!B780/1000000))</f>
        <v>#NUM!</v>
      </c>
      <c r="I778" s="5" t="e">
        <f t="shared" si="49"/>
        <v>#NUM!</v>
      </c>
      <c r="J778" s="5" t="e">
        <f>IF(A778="","",MAX(0,I778-'Dados gerais'!$B$14/1000000))</f>
        <v>#NUM!</v>
      </c>
      <c r="K778" s="5" t="e">
        <f t="shared" si="51"/>
        <v>#NUM!</v>
      </c>
    </row>
    <row r="779" spans="1:11" x14ac:dyDescent="0.25">
      <c r="A779" s="2" t="e">
        <f>'Série de vazões medidas'!A781</f>
        <v>#NUM!</v>
      </c>
      <c r="B779" s="1" t="e">
        <f>IF(A779="","",'Série de vazões medidas'!C781*'Dados gerais'!$B$11/'Dados gerais'!$B$10)</f>
        <v>#NUM!</v>
      </c>
      <c r="C779" s="4" t="e">
        <f t="shared" si="50"/>
        <v>#NUM!</v>
      </c>
      <c r="D779" s="4" t="e">
        <f>IF(A779="","",B779*86400*'Série de vazões medidas'!B781/1000000)</f>
        <v>#NUM!</v>
      </c>
      <c r="E779" t="e">
        <f>IF(A779="","",VLOOKUP(C779*1000000,'Dados gerais'!$C$28:$D$2916,2))</f>
        <v>#NUM!</v>
      </c>
      <c r="F779" s="5" t="e">
        <f>IF(A779="","",VLOOKUP(MONTH($A779),'Dados gerais'!$I$5:$J$16,2))</f>
        <v>#NUM!</v>
      </c>
      <c r="G779" s="5" t="e">
        <f t="shared" si="48"/>
        <v>#NUM!</v>
      </c>
      <c r="H779" s="1" t="e">
        <f>IF(A779="","",IF(C779&lt;'Dados gerais'!$B$15/1000000,0,('Dados gerais'!$B$21+'Dados gerais'!$B$19)*86400*'Série de vazões medidas'!B781/1000000))</f>
        <v>#NUM!</v>
      </c>
      <c r="I779" s="5" t="e">
        <f t="shared" si="49"/>
        <v>#NUM!</v>
      </c>
      <c r="J779" s="5" t="e">
        <f>IF(A779="","",MAX(0,I779-'Dados gerais'!$B$14/1000000))</f>
        <v>#NUM!</v>
      </c>
      <c r="K779" s="5" t="e">
        <f t="shared" si="51"/>
        <v>#NUM!</v>
      </c>
    </row>
    <row r="780" spans="1:11" x14ac:dyDescent="0.25">
      <c r="A780" s="2" t="e">
        <f>'Série de vazões medidas'!A782</f>
        <v>#NUM!</v>
      </c>
      <c r="B780" s="1" t="e">
        <f>IF(A780="","",'Série de vazões medidas'!C782*'Dados gerais'!$B$11/'Dados gerais'!$B$10)</f>
        <v>#NUM!</v>
      </c>
      <c r="C780" s="4" t="e">
        <f t="shared" si="50"/>
        <v>#NUM!</v>
      </c>
      <c r="D780" s="4" t="e">
        <f>IF(A780="","",B780*86400*'Série de vazões medidas'!B782/1000000)</f>
        <v>#NUM!</v>
      </c>
      <c r="E780" t="e">
        <f>IF(A780="","",VLOOKUP(C780*1000000,'Dados gerais'!$C$28:$D$2916,2))</f>
        <v>#NUM!</v>
      </c>
      <c r="F780" s="5" t="e">
        <f>IF(A780="","",VLOOKUP(MONTH($A780),'Dados gerais'!$I$5:$J$16,2))</f>
        <v>#NUM!</v>
      </c>
      <c r="G780" s="5" t="e">
        <f t="shared" si="48"/>
        <v>#NUM!</v>
      </c>
      <c r="H780" s="1" t="e">
        <f>IF(A780="","",IF(C780&lt;'Dados gerais'!$B$15/1000000,0,('Dados gerais'!$B$21+'Dados gerais'!$B$19)*86400*'Série de vazões medidas'!B782/1000000))</f>
        <v>#NUM!</v>
      </c>
      <c r="I780" s="5" t="e">
        <f t="shared" si="49"/>
        <v>#NUM!</v>
      </c>
      <c r="J780" s="5" t="e">
        <f>IF(A780="","",MAX(0,I780-'Dados gerais'!$B$14/1000000))</f>
        <v>#NUM!</v>
      </c>
      <c r="K780" s="5" t="e">
        <f t="shared" si="51"/>
        <v>#NUM!</v>
      </c>
    </row>
    <row r="781" spans="1:11" x14ac:dyDescent="0.25">
      <c r="A781" s="2" t="e">
        <f>'Série de vazões medidas'!A783</f>
        <v>#NUM!</v>
      </c>
      <c r="B781" s="1" t="e">
        <f>IF(A781="","",'Série de vazões medidas'!C783*'Dados gerais'!$B$11/'Dados gerais'!$B$10)</f>
        <v>#NUM!</v>
      </c>
      <c r="C781" s="4" t="e">
        <f t="shared" si="50"/>
        <v>#NUM!</v>
      </c>
      <c r="D781" s="4" t="e">
        <f>IF(A781="","",B781*86400*'Série de vazões medidas'!B783/1000000)</f>
        <v>#NUM!</v>
      </c>
      <c r="E781" t="e">
        <f>IF(A781="","",VLOOKUP(C781*1000000,'Dados gerais'!$C$28:$D$2916,2))</f>
        <v>#NUM!</v>
      </c>
      <c r="F781" s="5" t="e">
        <f>IF(A781="","",VLOOKUP(MONTH($A781),'Dados gerais'!$I$5:$J$16,2))</f>
        <v>#NUM!</v>
      </c>
      <c r="G781" s="5" t="e">
        <f t="shared" si="48"/>
        <v>#NUM!</v>
      </c>
      <c r="H781" s="1" t="e">
        <f>IF(A781="","",IF(C781&lt;'Dados gerais'!$B$15/1000000,0,('Dados gerais'!$B$21+'Dados gerais'!$B$19)*86400*'Série de vazões medidas'!B783/1000000))</f>
        <v>#NUM!</v>
      </c>
      <c r="I781" s="5" t="e">
        <f t="shared" si="49"/>
        <v>#NUM!</v>
      </c>
      <c r="J781" s="5" t="e">
        <f>IF(A781="","",MAX(0,I781-'Dados gerais'!$B$14/1000000))</f>
        <v>#NUM!</v>
      </c>
      <c r="K781" s="5" t="e">
        <f t="shared" si="51"/>
        <v>#NUM!</v>
      </c>
    </row>
    <row r="782" spans="1:11" x14ac:dyDescent="0.25">
      <c r="A782" s="2" t="e">
        <f>'Série de vazões medidas'!A784</f>
        <v>#NUM!</v>
      </c>
      <c r="B782" s="1" t="e">
        <f>IF(A782="","",'Série de vazões medidas'!C784*'Dados gerais'!$B$11/'Dados gerais'!$B$10)</f>
        <v>#NUM!</v>
      </c>
      <c r="C782" s="4" t="e">
        <f t="shared" si="50"/>
        <v>#NUM!</v>
      </c>
      <c r="D782" s="4" t="e">
        <f>IF(A782="","",B782*86400*'Série de vazões medidas'!B784/1000000)</f>
        <v>#NUM!</v>
      </c>
      <c r="E782" t="e">
        <f>IF(A782="","",VLOOKUP(C782*1000000,'Dados gerais'!$C$28:$D$2916,2))</f>
        <v>#NUM!</v>
      </c>
      <c r="F782" s="5" t="e">
        <f>IF(A782="","",VLOOKUP(MONTH($A782),'Dados gerais'!$I$5:$J$16,2))</f>
        <v>#NUM!</v>
      </c>
      <c r="G782" s="5" t="e">
        <f t="shared" si="48"/>
        <v>#NUM!</v>
      </c>
      <c r="H782" s="1" t="e">
        <f>IF(A782="","",IF(C782&lt;'Dados gerais'!$B$15/1000000,0,('Dados gerais'!$B$21+'Dados gerais'!$B$19)*86400*'Série de vazões medidas'!B784/1000000))</f>
        <v>#NUM!</v>
      </c>
      <c r="I782" s="5" t="e">
        <f t="shared" si="49"/>
        <v>#NUM!</v>
      </c>
      <c r="J782" s="5" t="e">
        <f>IF(A782="","",MAX(0,I782-'Dados gerais'!$B$14/1000000))</f>
        <v>#NUM!</v>
      </c>
      <c r="K782" s="5" t="e">
        <f t="shared" si="51"/>
        <v>#NUM!</v>
      </c>
    </row>
    <row r="783" spans="1:11" x14ac:dyDescent="0.25">
      <c r="A783" s="2" t="e">
        <f>'Série de vazões medidas'!A785</f>
        <v>#NUM!</v>
      </c>
      <c r="B783" s="1" t="e">
        <f>IF(A783="","",'Série de vazões medidas'!C785*'Dados gerais'!$B$11/'Dados gerais'!$B$10)</f>
        <v>#NUM!</v>
      </c>
      <c r="C783" s="4" t="e">
        <f t="shared" si="50"/>
        <v>#NUM!</v>
      </c>
      <c r="D783" s="4" t="e">
        <f>IF(A783="","",B783*86400*'Série de vazões medidas'!B785/1000000)</f>
        <v>#NUM!</v>
      </c>
      <c r="E783" t="e">
        <f>IF(A783="","",VLOOKUP(C783*1000000,'Dados gerais'!$C$28:$D$2916,2))</f>
        <v>#NUM!</v>
      </c>
      <c r="F783" s="5" t="e">
        <f>IF(A783="","",VLOOKUP(MONTH($A783),'Dados gerais'!$I$5:$J$16,2))</f>
        <v>#NUM!</v>
      </c>
      <c r="G783" s="5" t="e">
        <f t="shared" si="48"/>
        <v>#NUM!</v>
      </c>
      <c r="H783" s="1" t="e">
        <f>IF(A783="","",IF(C783&lt;'Dados gerais'!$B$15/1000000,0,('Dados gerais'!$B$21+'Dados gerais'!$B$19)*86400*'Série de vazões medidas'!B785/1000000))</f>
        <v>#NUM!</v>
      </c>
      <c r="I783" s="5" t="e">
        <f t="shared" si="49"/>
        <v>#NUM!</v>
      </c>
      <c r="J783" s="5" t="e">
        <f>IF(A783="","",MAX(0,I783-'Dados gerais'!$B$14/1000000))</f>
        <v>#NUM!</v>
      </c>
      <c r="K783" s="5" t="e">
        <f t="shared" si="51"/>
        <v>#NUM!</v>
      </c>
    </row>
    <row r="784" spans="1:11" x14ac:dyDescent="0.25">
      <c r="A784" s="2" t="e">
        <f>'Série de vazões medidas'!A786</f>
        <v>#NUM!</v>
      </c>
      <c r="B784" s="1" t="e">
        <f>IF(A784="","",'Série de vazões medidas'!C786*'Dados gerais'!$B$11/'Dados gerais'!$B$10)</f>
        <v>#NUM!</v>
      </c>
      <c r="C784" s="4" t="e">
        <f t="shared" si="50"/>
        <v>#NUM!</v>
      </c>
      <c r="D784" s="4" t="e">
        <f>IF(A784="","",B784*86400*'Série de vazões medidas'!B786/1000000)</f>
        <v>#NUM!</v>
      </c>
      <c r="E784" t="e">
        <f>IF(A784="","",VLOOKUP(C784*1000000,'Dados gerais'!$C$28:$D$2916,2))</f>
        <v>#NUM!</v>
      </c>
      <c r="F784" s="5" t="e">
        <f>IF(A784="","",VLOOKUP(MONTH($A784),'Dados gerais'!$I$5:$J$16,2))</f>
        <v>#NUM!</v>
      </c>
      <c r="G784" s="5" t="e">
        <f t="shared" si="48"/>
        <v>#NUM!</v>
      </c>
      <c r="H784" s="1" t="e">
        <f>IF(A784="","",IF(C784&lt;'Dados gerais'!$B$15/1000000,0,('Dados gerais'!$B$21+'Dados gerais'!$B$19)*86400*'Série de vazões medidas'!B786/1000000))</f>
        <v>#NUM!</v>
      </c>
      <c r="I784" s="5" t="e">
        <f t="shared" si="49"/>
        <v>#NUM!</v>
      </c>
      <c r="J784" s="5" t="e">
        <f>IF(A784="","",MAX(0,I784-'Dados gerais'!$B$14/1000000))</f>
        <v>#NUM!</v>
      </c>
      <c r="K784" s="5" t="e">
        <f t="shared" si="51"/>
        <v>#NUM!</v>
      </c>
    </row>
    <row r="785" spans="1:11" x14ac:dyDescent="0.25">
      <c r="A785" s="2" t="e">
        <f>'Série de vazões medidas'!A787</f>
        <v>#NUM!</v>
      </c>
      <c r="B785" s="1" t="e">
        <f>IF(A785="","",'Série de vazões medidas'!C787*'Dados gerais'!$B$11/'Dados gerais'!$B$10)</f>
        <v>#NUM!</v>
      </c>
      <c r="C785" s="4" t="e">
        <f t="shared" si="50"/>
        <v>#NUM!</v>
      </c>
      <c r="D785" s="4" t="e">
        <f>IF(A785="","",B785*86400*'Série de vazões medidas'!B787/1000000)</f>
        <v>#NUM!</v>
      </c>
      <c r="E785" t="e">
        <f>IF(A785="","",VLOOKUP(C785*1000000,'Dados gerais'!$C$28:$D$2916,2))</f>
        <v>#NUM!</v>
      </c>
      <c r="F785" s="5" t="e">
        <f>IF(A785="","",VLOOKUP(MONTH($A785),'Dados gerais'!$I$5:$J$16,2))</f>
        <v>#NUM!</v>
      </c>
      <c r="G785" s="5" t="e">
        <f t="shared" si="48"/>
        <v>#NUM!</v>
      </c>
      <c r="H785" s="1" t="e">
        <f>IF(A785="","",IF(C785&lt;'Dados gerais'!$B$15/1000000,0,('Dados gerais'!$B$21+'Dados gerais'!$B$19)*86400*'Série de vazões medidas'!B787/1000000))</f>
        <v>#NUM!</v>
      </c>
      <c r="I785" s="5" t="e">
        <f t="shared" si="49"/>
        <v>#NUM!</v>
      </c>
      <c r="J785" s="5" t="e">
        <f>IF(A785="","",MAX(0,I785-'Dados gerais'!$B$14/1000000))</f>
        <v>#NUM!</v>
      </c>
      <c r="K785" s="5" t="e">
        <f t="shared" si="51"/>
        <v>#NUM!</v>
      </c>
    </row>
    <row r="786" spans="1:11" x14ac:dyDescent="0.25">
      <c r="A786" s="2" t="e">
        <f>'Série de vazões medidas'!A788</f>
        <v>#NUM!</v>
      </c>
      <c r="B786" s="1" t="e">
        <f>IF(A786="","",'Série de vazões medidas'!C788*'Dados gerais'!$B$11/'Dados gerais'!$B$10)</f>
        <v>#NUM!</v>
      </c>
      <c r="C786" s="4" t="e">
        <f t="shared" si="50"/>
        <v>#NUM!</v>
      </c>
      <c r="D786" s="4" t="e">
        <f>IF(A786="","",B786*86400*'Série de vazões medidas'!B788/1000000)</f>
        <v>#NUM!</v>
      </c>
      <c r="E786" t="e">
        <f>IF(A786="","",VLOOKUP(C786*1000000,'Dados gerais'!$C$28:$D$2916,2))</f>
        <v>#NUM!</v>
      </c>
      <c r="F786" s="5" t="e">
        <f>IF(A786="","",VLOOKUP(MONTH($A786),'Dados gerais'!$I$5:$J$16,2))</f>
        <v>#NUM!</v>
      </c>
      <c r="G786" s="5" t="e">
        <f t="shared" si="48"/>
        <v>#NUM!</v>
      </c>
      <c r="H786" s="1" t="e">
        <f>IF(A786="","",IF(C786&lt;'Dados gerais'!$B$15/1000000,0,('Dados gerais'!$B$21+'Dados gerais'!$B$19)*86400*'Série de vazões medidas'!B788/1000000))</f>
        <v>#NUM!</v>
      </c>
      <c r="I786" s="5" t="e">
        <f t="shared" si="49"/>
        <v>#NUM!</v>
      </c>
      <c r="J786" s="5" t="e">
        <f>IF(A786="","",MAX(0,I786-'Dados gerais'!$B$14/1000000))</f>
        <v>#NUM!</v>
      </c>
      <c r="K786" s="5" t="e">
        <f t="shared" si="51"/>
        <v>#NUM!</v>
      </c>
    </row>
    <row r="787" spans="1:11" x14ac:dyDescent="0.25">
      <c r="A787" s="2" t="e">
        <f>'Série de vazões medidas'!A789</f>
        <v>#NUM!</v>
      </c>
      <c r="B787" s="1" t="e">
        <f>IF(A787="","",'Série de vazões medidas'!C789*'Dados gerais'!$B$11/'Dados gerais'!$B$10)</f>
        <v>#NUM!</v>
      </c>
      <c r="C787" s="4" t="e">
        <f t="shared" si="50"/>
        <v>#NUM!</v>
      </c>
      <c r="D787" s="4" t="e">
        <f>IF(A787="","",B787*86400*'Série de vazões medidas'!B789/1000000)</f>
        <v>#NUM!</v>
      </c>
      <c r="E787" t="e">
        <f>IF(A787="","",VLOOKUP(C787*1000000,'Dados gerais'!$C$28:$D$2916,2))</f>
        <v>#NUM!</v>
      </c>
      <c r="F787" s="5" t="e">
        <f>IF(A787="","",VLOOKUP(MONTH($A787),'Dados gerais'!$I$5:$J$16,2))</f>
        <v>#NUM!</v>
      </c>
      <c r="G787" s="5" t="e">
        <f t="shared" si="48"/>
        <v>#NUM!</v>
      </c>
      <c r="H787" s="1" t="e">
        <f>IF(A787="","",IF(C787&lt;'Dados gerais'!$B$15/1000000,0,('Dados gerais'!$B$21+'Dados gerais'!$B$19)*86400*'Série de vazões medidas'!B789/1000000))</f>
        <v>#NUM!</v>
      </c>
      <c r="I787" s="5" t="e">
        <f t="shared" si="49"/>
        <v>#NUM!</v>
      </c>
      <c r="J787" s="5" t="e">
        <f>IF(A787="","",MAX(0,I787-'Dados gerais'!$B$14/1000000))</f>
        <v>#NUM!</v>
      </c>
      <c r="K787" s="5" t="e">
        <f t="shared" si="51"/>
        <v>#NUM!</v>
      </c>
    </row>
    <row r="788" spans="1:11" x14ac:dyDescent="0.25">
      <c r="A788" s="2" t="e">
        <f>'Série de vazões medidas'!A790</f>
        <v>#NUM!</v>
      </c>
      <c r="B788" s="1" t="e">
        <f>IF(A788="","",'Série de vazões medidas'!C790*'Dados gerais'!$B$11/'Dados gerais'!$B$10)</f>
        <v>#NUM!</v>
      </c>
      <c r="C788" s="4" t="e">
        <f t="shared" si="50"/>
        <v>#NUM!</v>
      </c>
      <c r="D788" s="4" t="e">
        <f>IF(A788="","",B788*86400*'Série de vazões medidas'!B790/1000000)</f>
        <v>#NUM!</v>
      </c>
      <c r="E788" t="e">
        <f>IF(A788="","",VLOOKUP(C788*1000000,'Dados gerais'!$C$28:$D$2916,2))</f>
        <v>#NUM!</v>
      </c>
      <c r="F788" s="5" t="e">
        <f>IF(A788="","",VLOOKUP(MONTH($A788),'Dados gerais'!$I$5:$J$16,2))</f>
        <v>#NUM!</v>
      </c>
      <c r="G788" s="5" t="e">
        <f t="shared" si="48"/>
        <v>#NUM!</v>
      </c>
      <c r="H788" s="1" t="e">
        <f>IF(A788="","",IF(C788&lt;'Dados gerais'!$B$15/1000000,0,('Dados gerais'!$B$21+'Dados gerais'!$B$19)*86400*'Série de vazões medidas'!B790/1000000))</f>
        <v>#NUM!</v>
      </c>
      <c r="I788" s="5" t="e">
        <f t="shared" si="49"/>
        <v>#NUM!</v>
      </c>
      <c r="J788" s="5" t="e">
        <f>IF(A788="","",MAX(0,I788-'Dados gerais'!$B$14/1000000))</f>
        <v>#NUM!</v>
      </c>
      <c r="K788" s="5" t="e">
        <f t="shared" si="51"/>
        <v>#NUM!</v>
      </c>
    </row>
    <row r="789" spans="1:11" x14ac:dyDescent="0.25">
      <c r="A789" s="2" t="e">
        <f>'Série de vazões medidas'!A791</f>
        <v>#NUM!</v>
      </c>
      <c r="B789" s="1" t="e">
        <f>IF(A789="","",'Série de vazões medidas'!C791*'Dados gerais'!$B$11/'Dados gerais'!$B$10)</f>
        <v>#NUM!</v>
      </c>
      <c r="C789" s="4" t="e">
        <f t="shared" si="50"/>
        <v>#NUM!</v>
      </c>
      <c r="D789" s="4" t="e">
        <f>IF(A789="","",B789*86400*'Série de vazões medidas'!B791/1000000)</f>
        <v>#NUM!</v>
      </c>
      <c r="E789" t="e">
        <f>IF(A789="","",VLOOKUP(C789*1000000,'Dados gerais'!$C$28:$D$2916,2))</f>
        <v>#NUM!</v>
      </c>
      <c r="F789" s="5" t="e">
        <f>IF(A789="","",VLOOKUP(MONTH($A789),'Dados gerais'!$I$5:$J$16,2))</f>
        <v>#NUM!</v>
      </c>
      <c r="G789" s="5" t="e">
        <f t="shared" si="48"/>
        <v>#NUM!</v>
      </c>
      <c r="H789" s="1" t="e">
        <f>IF(A789="","",IF(C789&lt;'Dados gerais'!$B$15/1000000,0,('Dados gerais'!$B$21+'Dados gerais'!$B$19)*86400*'Série de vazões medidas'!B791/1000000))</f>
        <v>#NUM!</v>
      </c>
      <c r="I789" s="5" t="e">
        <f t="shared" si="49"/>
        <v>#NUM!</v>
      </c>
      <c r="J789" s="5" t="e">
        <f>IF(A789="","",MAX(0,I789-'Dados gerais'!$B$14/1000000))</f>
        <v>#NUM!</v>
      </c>
      <c r="K789" s="5" t="e">
        <f t="shared" si="51"/>
        <v>#NUM!</v>
      </c>
    </row>
    <row r="790" spans="1:11" x14ac:dyDescent="0.25">
      <c r="A790" s="2" t="e">
        <f>'Série de vazões medidas'!A792</f>
        <v>#NUM!</v>
      </c>
      <c r="B790" s="1" t="e">
        <f>IF(A790="","",'Série de vazões medidas'!C792*'Dados gerais'!$B$11/'Dados gerais'!$B$10)</f>
        <v>#NUM!</v>
      </c>
      <c r="C790" s="4" t="e">
        <f t="shared" si="50"/>
        <v>#NUM!</v>
      </c>
      <c r="D790" s="4" t="e">
        <f>IF(A790="","",B790*86400*'Série de vazões medidas'!B792/1000000)</f>
        <v>#NUM!</v>
      </c>
      <c r="E790" t="e">
        <f>IF(A790="","",VLOOKUP(C790*1000000,'Dados gerais'!$C$28:$D$2916,2))</f>
        <v>#NUM!</v>
      </c>
      <c r="F790" s="5" t="e">
        <f>IF(A790="","",VLOOKUP(MONTH($A790),'Dados gerais'!$I$5:$J$16,2))</f>
        <v>#NUM!</v>
      </c>
      <c r="G790" s="5" t="e">
        <f t="shared" si="48"/>
        <v>#NUM!</v>
      </c>
      <c r="H790" s="1" t="e">
        <f>IF(A790="","",IF(C790&lt;'Dados gerais'!$B$15/1000000,0,('Dados gerais'!$B$21+'Dados gerais'!$B$19)*86400*'Série de vazões medidas'!B792/1000000))</f>
        <v>#NUM!</v>
      </c>
      <c r="I790" s="5" t="e">
        <f t="shared" si="49"/>
        <v>#NUM!</v>
      </c>
      <c r="J790" s="5" t="e">
        <f>IF(A790="","",MAX(0,I790-'Dados gerais'!$B$14/1000000))</f>
        <v>#NUM!</v>
      </c>
      <c r="K790" s="5" t="e">
        <f t="shared" si="51"/>
        <v>#NUM!</v>
      </c>
    </row>
    <row r="791" spans="1:11" x14ac:dyDescent="0.25">
      <c r="A791" s="2" t="e">
        <f>'Série de vazões medidas'!A793</f>
        <v>#NUM!</v>
      </c>
      <c r="B791" s="1" t="e">
        <f>IF(A791="","",'Série de vazões medidas'!C793*'Dados gerais'!$B$11/'Dados gerais'!$B$10)</f>
        <v>#NUM!</v>
      </c>
      <c r="C791" s="4" t="e">
        <f t="shared" si="50"/>
        <v>#NUM!</v>
      </c>
      <c r="D791" s="4" t="e">
        <f>IF(A791="","",B791*86400*'Série de vazões medidas'!B793/1000000)</f>
        <v>#NUM!</v>
      </c>
      <c r="E791" t="e">
        <f>IF(A791="","",VLOOKUP(C791*1000000,'Dados gerais'!$C$28:$D$2916,2))</f>
        <v>#NUM!</v>
      </c>
      <c r="F791" s="5" t="e">
        <f>IF(A791="","",VLOOKUP(MONTH($A791),'Dados gerais'!$I$5:$J$16,2))</f>
        <v>#NUM!</v>
      </c>
      <c r="G791" s="5" t="e">
        <f t="shared" si="48"/>
        <v>#NUM!</v>
      </c>
      <c r="H791" s="1" t="e">
        <f>IF(A791="","",IF(C791&lt;'Dados gerais'!$B$15/1000000,0,('Dados gerais'!$B$21+'Dados gerais'!$B$19)*86400*'Série de vazões medidas'!B793/1000000))</f>
        <v>#NUM!</v>
      </c>
      <c r="I791" s="5" t="e">
        <f t="shared" si="49"/>
        <v>#NUM!</v>
      </c>
      <c r="J791" s="5" t="e">
        <f>IF(A791="","",MAX(0,I791-'Dados gerais'!$B$14/1000000))</f>
        <v>#NUM!</v>
      </c>
      <c r="K791" s="5" t="e">
        <f t="shared" si="51"/>
        <v>#NUM!</v>
      </c>
    </row>
    <row r="792" spans="1:11" x14ac:dyDescent="0.25">
      <c r="A792" s="2" t="e">
        <f>'Série de vazões medidas'!A794</f>
        <v>#NUM!</v>
      </c>
      <c r="B792" s="1" t="e">
        <f>IF(A792="","",'Série de vazões medidas'!C794*'Dados gerais'!$B$11/'Dados gerais'!$B$10)</f>
        <v>#NUM!</v>
      </c>
      <c r="C792" s="4" t="e">
        <f t="shared" si="50"/>
        <v>#NUM!</v>
      </c>
      <c r="D792" s="4" t="e">
        <f>IF(A792="","",B792*86400*'Série de vazões medidas'!B794/1000000)</f>
        <v>#NUM!</v>
      </c>
      <c r="E792" t="e">
        <f>IF(A792="","",VLOOKUP(C792*1000000,'Dados gerais'!$C$28:$D$2916,2))</f>
        <v>#NUM!</v>
      </c>
      <c r="F792" s="5" t="e">
        <f>IF(A792="","",VLOOKUP(MONTH($A792),'Dados gerais'!$I$5:$J$16,2))</f>
        <v>#NUM!</v>
      </c>
      <c r="G792" s="5" t="e">
        <f t="shared" si="48"/>
        <v>#NUM!</v>
      </c>
      <c r="H792" s="1" t="e">
        <f>IF(A792="","",IF(C792&lt;'Dados gerais'!$B$15/1000000,0,('Dados gerais'!$B$21+'Dados gerais'!$B$19)*86400*'Série de vazões medidas'!B794/1000000))</f>
        <v>#NUM!</v>
      </c>
      <c r="I792" s="5" t="e">
        <f t="shared" si="49"/>
        <v>#NUM!</v>
      </c>
      <c r="J792" s="5" t="e">
        <f>IF(A792="","",MAX(0,I792-'Dados gerais'!$B$14/1000000))</f>
        <v>#NUM!</v>
      </c>
      <c r="K792" s="5" t="e">
        <f t="shared" si="51"/>
        <v>#NUM!</v>
      </c>
    </row>
    <row r="793" spans="1:11" x14ac:dyDescent="0.25">
      <c r="A793" s="2" t="e">
        <f>'Série de vazões medidas'!A795</f>
        <v>#NUM!</v>
      </c>
      <c r="B793" s="1" t="e">
        <f>IF(A793="","",'Série de vazões medidas'!C795*'Dados gerais'!$B$11/'Dados gerais'!$B$10)</f>
        <v>#NUM!</v>
      </c>
      <c r="C793" s="4" t="e">
        <f t="shared" si="50"/>
        <v>#NUM!</v>
      </c>
      <c r="D793" s="4" t="e">
        <f>IF(A793="","",B793*86400*'Série de vazões medidas'!B795/1000000)</f>
        <v>#NUM!</v>
      </c>
      <c r="E793" t="e">
        <f>IF(A793="","",VLOOKUP(C793*1000000,'Dados gerais'!$C$28:$D$2916,2))</f>
        <v>#NUM!</v>
      </c>
      <c r="F793" s="5" t="e">
        <f>IF(A793="","",VLOOKUP(MONTH($A793),'Dados gerais'!$I$5:$J$16,2))</f>
        <v>#NUM!</v>
      </c>
      <c r="G793" s="5" t="e">
        <f t="shared" si="48"/>
        <v>#NUM!</v>
      </c>
      <c r="H793" s="1" t="e">
        <f>IF(A793="","",IF(C793&lt;'Dados gerais'!$B$15/1000000,0,('Dados gerais'!$B$21+'Dados gerais'!$B$19)*86400*'Série de vazões medidas'!B795/1000000))</f>
        <v>#NUM!</v>
      </c>
      <c r="I793" s="5" t="e">
        <f t="shared" si="49"/>
        <v>#NUM!</v>
      </c>
      <c r="J793" s="5" t="e">
        <f>IF(A793="","",MAX(0,I793-'Dados gerais'!$B$14/1000000))</f>
        <v>#NUM!</v>
      </c>
      <c r="K793" s="5" t="e">
        <f t="shared" si="51"/>
        <v>#NUM!</v>
      </c>
    </row>
    <row r="794" spans="1:11" x14ac:dyDescent="0.25">
      <c r="A794" s="2" t="e">
        <f>'Série de vazões medidas'!A796</f>
        <v>#NUM!</v>
      </c>
      <c r="B794" s="1" t="e">
        <f>IF(A794="","",'Série de vazões medidas'!C796*'Dados gerais'!$B$11/'Dados gerais'!$B$10)</f>
        <v>#NUM!</v>
      </c>
      <c r="C794" s="4" t="e">
        <f t="shared" si="50"/>
        <v>#NUM!</v>
      </c>
      <c r="D794" s="4" t="e">
        <f>IF(A794="","",B794*86400*'Série de vazões medidas'!B796/1000000)</f>
        <v>#NUM!</v>
      </c>
      <c r="E794" t="e">
        <f>IF(A794="","",VLOOKUP(C794*1000000,'Dados gerais'!$C$28:$D$2916,2))</f>
        <v>#NUM!</v>
      </c>
      <c r="F794" s="5" t="e">
        <f>IF(A794="","",VLOOKUP(MONTH($A794),'Dados gerais'!$I$5:$J$16,2))</f>
        <v>#NUM!</v>
      </c>
      <c r="G794" s="5" t="e">
        <f t="shared" si="48"/>
        <v>#NUM!</v>
      </c>
      <c r="H794" s="1" t="e">
        <f>IF(A794="","",IF(C794&lt;'Dados gerais'!$B$15/1000000,0,('Dados gerais'!$B$21+'Dados gerais'!$B$19)*86400*'Série de vazões medidas'!B796/1000000))</f>
        <v>#NUM!</v>
      </c>
      <c r="I794" s="5" t="e">
        <f t="shared" si="49"/>
        <v>#NUM!</v>
      </c>
      <c r="J794" s="5" t="e">
        <f>IF(A794="","",MAX(0,I794-'Dados gerais'!$B$14/1000000))</f>
        <v>#NUM!</v>
      </c>
      <c r="K794" s="5" t="e">
        <f t="shared" si="51"/>
        <v>#NUM!</v>
      </c>
    </row>
    <row r="795" spans="1:11" x14ac:dyDescent="0.25">
      <c r="A795" s="2" t="e">
        <f>'Série de vazões medidas'!A797</f>
        <v>#NUM!</v>
      </c>
      <c r="B795" s="1" t="e">
        <f>IF(A795="","",'Série de vazões medidas'!C797*'Dados gerais'!$B$11/'Dados gerais'!$B$10)</f>
        <v>#NUM!</v>
      </c>
      <c r="C795" s="4" t="e">
        <f t="shared" si="50"/>
        <v>#NUM!</v>
      </c>
      <c r="D795" s="4" t="e">
        <f>IF(A795="","",B795*86400*'Série de vazões medidas'!B797/1000000)</f>
        <v>#NUM!</v>
      </c>
      <c r="E795" t="e">
        <f>IF(A795="","",VLOOKUP(C795*1000000,'Dados gerais'!$C$28:$D$2916,2))</f>
        <v>#NUM!</v>
      </c>
      <c r="F795" s="5" t="e">
        <f>IF(A795="","",VLOOKUP(MONTH($A795),'Dados gerais'!$I$5:$J$16,2))</f>
        <v>#NUM!</v>
      </c>
      <c r="G795" s="5" t="e">
        <f t="shared" si="48"/>
        <v>#NUM!</v>
      </c>
      <c r="H795" s="1" t="e">
        <f>IF(A795="","",IF(C795&lt;'Dados gerais'!$B$15/1000000,0,('Dados gerais'!$B$21+'Dados gerais'!$B$19)*86400*'Série de vazões medidas'!B797/1000000))</f>
        <v>#NUM!</v>
      </c>
      <c r="I795" s="5" t="e">
        <f t="shared" si="49"/>
        <v>#NUM!</v>
      </c>
      <c r="J795" s="5" t="e">
        <f>IF(A795="","",MAX(0,I795-'Dados gerais'!$B$14/1000000))</f>
        <v>#NUM!</v>
      </c>
      <c r="K795" s="5" t="e">
        <f t="shared" si="51"/>
        <v>#NUM!</v>
      </c>
    </row>
    <row r="796" spans="1:11" x14ac:dyDescent="0.25">
      <c r="A796" s="2" t="e">
        <f>'Série de vazões medidas'!A798</f>
        <v>#NUM!</v>
      </c>
      <c r="B796" s="1" t="e">
        <f>IF(A796="","",'Série de vazões medidas'!C798*'Dados gerais'!$B$11/'Dados gerais'!$B$10)</f>
        <v>#NUM!</v>
      </c>
      <c r="C796" s="4" t="e">
        <f t="shared" si="50"/>
        <v>#NUM!</v>
      </c>
      <c r="D796" s="4" t="e">
        <f>IF(A796="","",B796*86400*'Série de vazões medidas'!B798/1000000)</f>
        <v>#NUM!</v>
      </c>
      <c r="E796" t="e">
        <f>IF(A796="","",VLOOKUP(C796*1000000,'Dados gerais'!$C$28:$D$2916,2))</f>
        <v>#NUM!</v>
      </c>
      <c r="F796" s="5" t="e">
        <f>IF(A796="","",VLOOKUP(MONTH($A796),'Dados gerais'!$I$5:$J$16,2))</f>
        <v>#NUM!</v>
      </c>
      <c r="G796" s="5" t="e">
        <f t="shared" si="48"/>
        <v>#NUM!</v>
      </c>
      <c r="H796" s="1" t="e">
        <f>IF(A796="","",IF(C796&lt;'Dados gerais'!$B$15/1000000,0,('Dados gerais'!$B$21+'Dados gerais'!$B$19)*86400*'Série de vazões medidas'!B798/1000000))</f>
        <v>#NUM!</v>
      </c>
      <c r="I796" s="5" t="e">
        <f t="shared" si="49"/>
        <v>#NUM!</v>
      </c>
      <c r="J796" s="5" t="e">
        <f>IF(A796="","",MAX(0,I796-'Dados gerais'!$B$14/1000000))</f>
        <v>#NUM!</v>
      </c>
      <c r="K796" s="5" t="e">
        <f t="shared" si="51"/>
        <v>#NUM!</v>
      </c>
    </row>
    <row r="797" spans="1:11" x14ac:dyDescent="0.25">
      <c r="A797" s="2" t="e">
        <f>'Série de vazões medidas'!A799</f>
        <v>#NUM!</v>
      </c>
      <c r="B797" s="1" t="e">
        <f>IF(A797="","",'Série de vazões medidas'!C799*'Dados gerais'!$B$11/'Dados gerais'!$B$10)</f>
        <v>#NUM!</v>
      </c>
      <c r="C797" s="4" t="e">
        <f t="shared" si="50"/>
        <v>#NUM!</v>
      </c>
      <c r="D797" s="4" t="e">
        <f>IF(A797="","",B797*86400*'Série de vazões medidas'!B799/1000000)</f>
        <v>#NUM!</v>
      </c>
      <c r="E797" t="e">
        <f>IF(A797="","",VLOOKUP(C797*1000000,'Dados gerais'!$C$28:$D$2916,2))</f>
        <v>#NUM!</v>
      </c>
      <c r="F797" s="5" t="e">
        <f>IF(A797="","",VLOOKUP(MONTH($A797),'Dados gerais'!$I$5:$J$16,2))</f>
        <v>#NUM!</v>
      </c>
      <c r="G797" s="5" t="e">
        <f t="shared" si="48"/>
        <v>#NUM!</v>
      </c>
      <c r="H797" s="1" t="e">
        <f>IF(A797="","",IF(C797&lt;'Dados gerais'!$B$15/1000000,0,('Dados gerais'!$B$21+'Dados gerais'!$B$19)*86400*'Série de vazões medidas'!B799/1000000))</f>
        <v>#NUM!</v>
      </c>
      <c r="I797" s="5" t="e">
        <f t="shared" si="49"/>
        <v>#NUM!</v>
      </c>
      <c r="J797" s="5" t="e">
        <f>IF(A797="","",MAX(0,I797-'Dados gerais'!$B$14/1000000))</f>
        <v>#NUM!</v>
      </c>
      <c r="K797" s="5" t="e">
        <f t="shared" si="51"/>
        <v>#NUM!</v>
      </c>
    </row>
    <row r="798" spans="1:11" x14ac:dyDescent="0.25">
      <c r="A798" s="2" t="e">
        <f>'Série de vazões medidas'!A800</f>
        <v>#NUM!</v>
      </c>
      <c r="B798" s="1" t="e">
        <f>IF(A798="","",'Série de vazões medidas'!C800*'Dados gerais'!$B$11/'Dados gerais'!$B$10)</f>
        <v>#NUM!</v>
      </c>
      <c r="C798" s="4" t="e">
        <f t="shared" si="50"/>
        <v>#NUM!</v>
      </c>
      <c r="D798" s="4" t="e">
        <f>IF(A798="","",B798*86400*'Série de vazões medidas'!B800/1000000)</f>
        <v>#NUM!</v>
      </c>
      <c r="E798" t="e">
        <f>IF(A798="","",VLOOKUP(C798*1000000,'Dados gerais'!$C$28:$D$2916,2))</f>
        <v>#NUM!</v>
      </c>
      <c r="F798" s="5" t="e">
        <f>IF(A798="","",VLOOKUP(MONTH($A798),'Dados gerais'!$I$5:$J$16,2))</f>
        <v>#NUM!</v>
      </c>
      <c r="G798" s="5" t="e">
        <f t="shared" si="48"/>
        <v>#NUM!</v>
      </c>
      <c r="H798" s="1" t="e">
        <f>IF(A798="","",IF(C798&lt;'Dados gerais'!$B$15/1000000,0,('Dados gerais'!$B$21+'Dados gerais'!$B$19)*86400*'Série de vazões medidas'!B800/1000000))</f>
        <v>#NUM!</v>
      </c>
      <c r="I798" s="5" t="e">
        <f t="shared" si="49"/>
        <v>#NUM!</v>
      </c>
      <c r="J798" s="5" t="e">
        <f>IF(A798="","",MAX(0,I798-'Dados gerais'!$B$14/1000000))</f>
        <v>#NUM!</v>
      </c>
      <c r="K798" s="5" t="e">
        <f t="shared" si="51"/>
        <v>#NUM!</v>
      </c>
    </row>
    <row r="799" spans="1:11" x14ac:dyDescent="0.25">
      <c r="A799" s="2" t="e">
        <f>'Série de vazões medidas'!A801</f>
        <v>#NUM!</v>
      </c>
      <c r="B799" s="1" t="e">
        <f>IF(A799="","",'Série de vazões medidas'!C801*'Dados gerais'!$B$11/'Dados gerais'!$B$10)</f>
        <v>#NUM!</v>
      </c>
      <c r="C799" s="4" t="e">
        <f t="shared" si="50"/>
        <v>#NUM!</v>
      </c>
      <c r="D799" s="4" t="e">
        <f>IF(A799="","",B799*86400*'Série de vazões medidas'!B801/1000000)</f>
        <v>#NUM!</v>
      </c>
      <c r="E799" t="e">
        <f>IF(A799="","",VLOOKUP(C799*1000000,'Dados gerais'!$C$28:$D$2916,2))</f>
        <v>#NUM!</v>
      </c>
      <c r="F799" s="5" t="e">
        <f>IF(A799="","",VLOOKUP(MONTH($A799),'Dados gerais'!$I$5:$J$16,2))</f>
        <v>#NUM!</v>
      </c>
      <c r="G799" s="5" t="e">
        <f t="shared" si="48"/>
        <v>#NUM!</v>
      </c>
      <c r="H799" s="1" t="e">
        <f>IF(A799="","",IF(C799&lt;'Dados gerais'!$B$15/1000000,0,('Dados gerais'!$B$21+'Dados gerais'!$B$19)*86400*'Série de vazões medidas'!B801/1000000))</f>
        <v>#NUM!</v>
      </c>
      <c r="I799" s="5" t="e">
        <f t="shared" si="49"/>
        <v>#NUM!</v>
      </c>
      <c r="J799" s="5" t="e">
        <f>IF(A799="","",MAX(0,I799-'Dados gerais'!$B$14/1000000))</f>
        <v>#NUM!</v>
      </c>
      <c r="K799" s="5" t="e">
        <f t="shared" si="51"/>
        <v>#NUM!</v>
      </c>
    </row>
    <row r="800" spans="1:11" x14ac:dyDescent="0.25">
      <c r="A800" s="2" t="e">
        <f>'Série de vazões medidas'!A802</f>
        <v>#NUM!</v>
      </c>
      <c r="B800" s="1" t="e">
        <f>IF(A800="","",'Série de vazões medidas'!C802*'Dados gerais'!$B$11/'Dados gerais'!$B$10)</f>
        <v>#NUM!</v>
      </c>
      <c r="C800" s="4" t="e">
        <f t="shared" si="50"/>
        <v>#NUM!</v>
      </c>
      <c r="D800" s="4" t="e">
        <f>IF(A800="","",B800*86400*'Série de vazões medidas'!B802/1000000)</f>
        <v>#NUM!</v>
      </c>
      <c r="E800" t="e">
        <f>IF(A800="","",VLOOKUP(C800*1000000,'Dados gerais'!$C$28:$D$2916,2))</f>
        <v>#NUM!</v>
      </c>
      <c r="F800" s="5" t="e">
        <f>IF(A800="","",VLOOKUP(MONTH($A800),'Dados gerais'!$I$5:$J$16,2))</f>
        <v>#NUM!</v>
      </c>
      <c r="G800" s="5" t="e">
        <f t="shared" si="48"/>
        <v>#NUM!</v>
      </c>
      <c r="H800" s="1" t="e">
        <f>IF(A800="","",IF(C800&lt;'Dados gerais'!$B$15/1000000,0,('Dados gerais'!$B$21+'Dados gerais'!$B$19)*86400*'Série de vazões medidas'!B802/1000000))</f>
        <v>#NUM!</v>
      </c>
      <c r="I800" s="5" t="e">
        <f t="shared" si="49"/>
        <v>#NUM!</v>
      </c>
      <c r="J800" s="5" t="e">
        <f>IF(A800="","",MAX(0,I800-'Dados gerais'!$B$14/1000000))</f>
        <v>#NUM!</v>
      </c>
      <c r="K800" s="5" t="e">
        <f t="shared" si="51"/>
        <v>#NUM!</v>
      </c>
    </row>
    <row r="801" spans="1:11" x14ac:dyDescent="0.25">
      <c r="A801" s="2" t="e">
        <f>'Série de vazões medidas'!A803</f>
        <v>#NUM!</v>
      </c>
      <c r="B801" s="1" t="e">
        <f>IF(A801="","",'Série de vazões medidas'!C803*'Dados gerais'!$B$11/'Dados gerais'!$B$10)</f>
        <v>#NUM!</v>
      </c>
      <c r="C801" s="4" t="e">
        <f t="shared" si="50"/>
        <v>#NUM!</v>
      </c>
      <c r="D801" s="4" t="e">
        <f>IF(A801="","",B801*86400*'Série de vazões medidas'!B803/1000000)</f>
        <v>#NUM!</v>
      </c>
      <c r="E801" t="e">
        <f>IF(A801="","",VLOOKUP(C801*1000000,'Dados gerais'!$C$28:$D$2916,2))</f>
        <v>#NUM!</v>
      </c>
      <c r="F801" s="5" t="e">
        <f>IF(A801="","",VLOOKUP(MONTH($A801),'Dados gerais'!$I$5:$J$16,2))</f>
        <v>#NUM!</v>
      </c>
      <c r="G801" s="5" t="e">
        <f t="shared" si="48"/>
        <v>#NUM!</v>
      </c>
      <c r="H801" s="1" t="e">
        <f>IF(A801="","",IF(C801&lt;'Dados gerais'!$B$15/1000000,0,('Dados gerais'!$B$21+'Dados gerais'!$B$19)*86400*'Série de vazões medidas'!B803/1000000))</f>
        <v>#NUM!</v>
      </c>
      <c r="I801" s="5" t="e">
        <f t="shared" si="49"/>
        <v>#NUM!</v>
      </c>
      <c r="J801" s="5" t="e">
        <f>IF(A801="","",MAX(0,I801-'Dados gerais'!$B$14/1000000))</f>
        <v>#NUM!</v>
      </c>
      <c r="K801" s="5" t="e">
        <f t="shared" si="51"/>
        <v>#NUM!</v>
      </c>
    </row>
    <row r="802" spans="1:11" x14ac:dyDescent="0.25">
      <c r="A802" s="2" t="e">
        <f>'Série de vazões medidas'!A804</f>
        <v>#NUM!</v>
      </c>
      <c r="B802" s="1" t="e">
        <f>IF(A802="","",'Série de vazões medidas'!C804*'Dados gerais'!$B$11/'Dados gerais'!$B$10)</f>
        <v>#NUM!</v>
      </c>
      <c r="C802" s="4" t="e">
        <f t="shared" si="50"/>
        <v>#NUM!</v>
      </c>
      <c r="D802" s="4" t="e">
        <f>IF(A802="","",B802*86400*'Série de vazões medidas'!B804/1000000)</f>
        <v>#NUM!</v>
      </c>
      <c r="E802" t="e">
        <f>IF(A802="","",VLOOKUP(C802*1000000,'Dados gerais'!$C$28:$D$2916,2))</f>
        <v>#NUM!</v>
      </c>
      <c r="F802" s="5" t="e">
        <f>IF(A802="","",VLOOKUP(MONTH($A802),'Dados gerais'!$I$5:$J$16,2))</f>
        <v>#NUM!</v>
      </c>
      <c r="G802" s="5" t="e">
        <f t="shared" si="48"/>
        <v>#NUM!</v>
      </c>
      <c r="H802" s="1" t="e">
        <f>IF(A802="","",IF(C802&lt;'Dados gerais'!$B$15/1000000,0,('Dados gerais'!$B$21+'Dados gerais'!$B$19)*86400*'Série de vazões medidas'!B804/1000000))</f>
        <v>#NUM!</v>
      </c>
      <c r="I802" s="5" t="e">
        <f t="shared" si="49"/>
        <v>#NUM!</v>
      </c>
      <c r="J802" s="5" t="e">
        <f>IF(A802="","",MAX(0,I802-'Dados gerais'!$B$14/1000000))</f>
        <v>#NUM!</v>
      </c>
      <c r="K802" s="5" t="e">
        <f t="shared" si="51"/>
        <v>#NUM!</v>
      </c>
    </row>
    <row r="803" spans="1:11" x14ac:dyDescent="0.25">
      <c r="A803" s="2" t="e">
        <f>'Série de vazões medidas'!A805</f>
        <v>#NUM!</v>
      </c>
      <c r="B803" s="1" t="e">
        <f>IF(A803="","",'Série de vazões medidas'!C805*'Dados gerais'!$B$11/'Dados gerais'!$B$10)</f>
        <v>#NUM!</v>
      </c>
      <c r="C803" s="4" t="e">
        <f t="shared" si="50"/>
        <v>#NUM!</v>
      </c>
      <c r="D803" s="4" t="e">
        <f>IF(A803="","",B803*86400*'Série de vazões medidas'!B805/1000000)</f>
        <v>#NUM!</v>
      </c>
      <c r="E803" t="e">
        <f>IF(A803="","",VLOOKUP(C803*1000000,'Dados gerais'!$C$28:$D$2916,2))</f>
        <v>#NUM!</v>
      </c>
      <c r="F803" s="5" t="e">
        <f>IF(A803="","",VLOOKUP(MONTH($A803),'Dados gerais'!$I$5:$J$16,2))</f>
        <v>#NUM!</v>
      </c>
      <c r="G803" s="5" t="e">
        <f t="shared" si="48"/>
        <v>#NUM!</v>
      </c>
      <c r="H803" s="1" t="e">
        <f>IF(A803="","",IF(C803&lt;'Dados gerais'!$B$15/1000000,0,('Dados gerais'!$B$21+'Dados gerais'!$B$19)*86400*'Série de vazões medidas'!B805/1000000))</f>
        <v>#NUM!</v>
      </c>
      <c r="I803" s="5" t="e">
        <f t="shared" si="49"/>
        <v>#NUM!</v>
      </c>
      <c r="J803" s="5" t="e">
        <f>IF(A803="","",MAX(0,I803-'Dados gerais'!$B$14/1000000))</f>
        <v>#NUM!</v>
      </c>
      <c r="K803" s="5" t="e">
        <f t="shared" si="51"/>
        <v>#NUM!</v>
      </c>
    </row>
    <row r="804" spans="1:11" x14ac:dyDescent="0.25">
      <c r="A804" s="2" t="e">
        <f>'Série de vazões medidas'!A806</f>
        <v>#NUM!</v>
      </c>
      <c r="B804" s="1" t="e">
        <f>IF(A804="","",'Série de vazões medidas'!C806*'Dados gerais'!$B$11/'Dados gerais'!$B$10)</f>
        <v>#NUM!</v>
      </c>
      <c r="C804" s="4" t="e">
        <f t="shared" si="50"/>
        <v>#NUM!</v>
      </c>
      <c r="D804" s="4" t="e">
        <f>IF(A804="","",B804*86400*'Série de vazões medidas'!B806/1000000)</f>
        <v>#NUM!</v>
      </c>
      <c r="E804" t="e">
        <f>IF(A804="","",VLOOKUP(C804*1000000,'Dados gerais'!$C$28:$D$2916,2))</f>
        <v>#NUM!</v>
      </c>
      <c r="F804" s="5" t="e">
        <f>IF(A804="","",VLOOKUP(MONTH($A804),'Dados gerais'!$I$5:$J$16,2))</f>
        <v>#NUM!</v>
      </c>
      <c r="G804" s="5" t="e">
        <f t="shared" si="48"/>
        <v>#NUM!</v>
      </c>
      <c r="H804" s="1" t="e">
        <f>IF(A804="","",IF(C804&lt;'Dados gerais'!$B$15/1000000,0,('Dados gerais'!$B$21+'Dados gerais'!$B$19)*86400*'Série de vazões medidas'!B806/1000000))</f>
        <v>#NUM!</v>
      </c>
      <c r="I804" s="5" t="e">
        <f t="shared" si="49"/>
        <v>#NUM!</v>
      </c>
      <c r="J804" s="5" t="e">
        <f>IF(A804="","",MAX(0,I804-'Dados gerais'!$B$14/1000000))</f>
        <v>#NUM!</v>
      </c>
      <c r="K804" s="5" t="e">
        <f t="shared" si="51"/>
        <v>#NUM!</v>
      </c>
    </row>
    <row r="805" spans="1:11" x14ac:dyDescent="0.25">
      <c r="A805" s="2" t="e">
        <f>'Série de vazões medidas'!A807</f>
        <v>#NUM!</v>
      </c>
      <c r="B805" s="1" t="e">
        <f>IF(A805="","",'Série de vazões medidas'!C807*'Dados gerais'!$B$11/'Dados gerais'!$B$10)</f>
        <v>#NUM!</v>
      </c>
      <c r="C805" s="4" t="e">
        <f t="shared" si="50"/>
        <v>#NUM!</v>
      </c>
      <c r="D805" s="4" t="e">
        <f>IF(A805="","",B805*86400*'Série de vazões medidas'!B807/1000000)</f>
        <v>#NUM!</v>
      </c>
      <c r="E805" t="e">
        <f>IF(A805="","",VLOOKUP(C805*1000000,'Dados gerais'!$C$28:$D$2916,2))</f>
        <v>#NUM!</v>
      </c>
      <c r="F805" s="5" t="e">
        <f>IF(A805="","",VLOOKUP(MONTH($A805),'Dados gerais'!$I$5:$J$16,2))</f>
        <v>#NUM!</v>
      </c>
      <c r="G805" s="5" t="e">
        <f t="shared" si="48"/>
        <v>#NUM!</v>
      </c>
      <c r="H805" s="1" t="e">
        <f>IF(A805="","",IF(C805&lt;'Dados gerais'!$B$15/1000000,0,('Dados gerais'!$B$21+'Dados gerais'!$B$19)*86400*'Série de vazões medidas'!B807/1000000))</f>
        <v>#NUM!</v>
      </c>
      <c r="I805" s="5" t="e">
        <f t="shared" si="49"/>
        <v>#NUM!</v>
      </c>
      <c r="J805" s="5" t="e">
        <f>IF(A805="","",MAX(0,I805-'Dados gerais'!$B$14/1000000))</f>
        <v>#NUM!</v>
      </c>
      <c r="K805" s="5" t="e">
        <f t="shared" si="51"/>
        <v>#NUM!</v>
      </c>
    </row>
    <row r="806" spans="1:11" x14ac:dyDescent="0.25">
      <c r="A806" s="2" t="e">
        <f>'Série de vazões medidas'!A808</f>
        <v>#NUM!</v>
      </c>
      <c r="B806" s="1" t="e">
        <f>IF(A806="","",'Série de vazões medidas'!C808*'Dados gerais'!$B$11/'Dados gerais'!$B$10)</f>
        <v>#NUM!</v>
      </c>
      <c r="C806" s="4" t="e">
        <f t="shared" si="50"/>
        <v>#NUM!</v>
      </c>
      <c r="D806" s="4" t="e">
        <f>IF(A806="","",B806*86400*'Série de vazões medidas'!B808/1000000)</f>
        <v>#NUM!</v>
      </c>
      <c r="E806" t="e">
        <f>IF(A806="","",VLOOKUP(C806*1000000,'Dados gerais'!$C$28:$D$2916,2))</f>
        <v>#NUM!</v>
      </c>
      <c r="F806" s="5" t="e">
        <f>IF(A806="","",VLOOKUP(MONTH($A806),'Dados gerais'!$I$5:$J$16,2))</f>
        <v>#NUM!</v>
      </c>
      <c r="G806" s="5" t="e">
        <f t="shared" si="48"/>
        <v>#NUM!</v>
      </c>
      <c r="H806" s="1" t="e">
        <f>IF(A806="","",IF(C806&lt;'Dados gerais'!$B$15/1000000,0,('Dados gerais'!$B$21+'Dados gerais'!$B$19)*86400*'Série de vazões medidas'!B808/1000000))</f>
        <v>#NUM!</v>
      </c>
      <c r="I806" s="5" t="e">
        <f t="shared" si="49"/>
        <v>#NUM!</v>
      </c>
      <c r="J806" s="5" t="e">
        <f>IF(A806="","",MAX(0,I806-'Dados gerais'!$B$14/1000000))</f>
        <v>#NUM!</v>
      </c>
      <c r="K806" s="5" t="e">
        <f t="shared" si="51"/>
        <v>#NUM!</v>
      </c>
    </row>
    <row r="807" spans="1:11" x14ac:dyDescent="0.25">
      <c r="A807" s="2" t="e">
        <f>'Série de vazões medidas'!A809</f>
        <v>#NUM!</v>
      </c>
      <c r="B807" s="1" t="e">
        <f>IF(A807="","",'Série de vazões medidas'!C809*'Dados gerais'!$B$11/'Dados gerais'!$B$10)</f>
        <v>#NUM!</v>
      </c>
      <c r="C807" s="4" t="e">
        <f t="shared" si="50"/>
        <v>#NUM!</v>
      </c>
      <c r="D807" s="4" t="e">
        <f>IF(A807="","",B807*86400*'Série de vazões medidas'!B809/1000000)</f>
        <v>#NUM!</v>
      </c>
      <c r="E807" t="e">
        <f>IF(A807="","",VLOOKUP(C807*1000000,'Dados gerais'!$C$28:$D$2916,2))</f>
        <v>#NUM!</v>
      </c>
      <c r="F807" s="5" t="e">
        <f>IF(A807="","",VLOOKUP(MONTH($A807),'Dados gerais'!$I$5:$J$16,2))</f>
        <v>#NUM!</v>
      </c>
      <c r="G807" s="5" t="e">
        <f t="shared" si="48"/>
        <v>#NUM!</v>
      </c>
      <c r="H807" s="1" t="e">
        <f>IF(A807="","",IF(C807&lt;'Dados gerais'!$B$15/1000000,0,('Dados gerais'!$B$21+'Dados gerais'!$B$19)*86400*'Série de vazões medidas'!B809/1000000))</f>
        <v>#NUM!</v>
      </c>
      <c r="I807" s="5" t="e">
        <f t="shared" si="49"/>
        <v>#NUM!</v>
      </c>
      <c r="J807" s="5" t="e">
        <f>IF(A807="","",MAX(0,I807-'Dados gerais'!$B$14/1000000))</f>
        <v>#NUM!</v>
      </c>
      <c r="K807" s="5" t="e">
        <f t="shared" si="51"/>
        <v>#NUM!</v>
      </c>
    </row>
    <row r="808" spans="1:11" x14ac:dyDescent="0.25">
      <c r="A808" s="2" t="e">
        <f>'Série de vazões medidas'!A810</f>
        <v>#NUM!</v>
      </c>
      <c r="B808" s="1" t="e">
        <f>IF(A808="","",'Série de vazões medidas'!C810*'Dados gerais'!$B$11/'Dados gerais'!$B$10)</f>
        <v>#NUM!</v>
      </c>
      <c r="C808" s="4" t="e">
        <f t="shared" si="50"/>
        <v>#NUM!</v>
      </c>
      <c r="D808" s="4" t="e">
        <f>IF(A808="","",B808*86400*'Série de vazões medidas'!B810/1000000)</f>
        <v>#NUM!</v>
      </c>
      <c r="E808" t="e">
        <f>IF(A808="","",VLOOKUP(C808*1000000,'Dados gerais'!$C$28:$D$2916,2))</f>
        <v>#NUM!</v>
      </c>
      <c r="F808" s="5" t="e">
        <f>IF(A808="","",VLOOKUP(MONTH($A808),'Dados gerais'!$I$5:$J$16,2))</f>
        <v>#NUM!</v>
      </c>
      <c r="G808" s="5" t="e">
        <f t="shared" si="48"/>
        <v>#NUM!</v>
      </c>
      <c r="H808" s="1" t="e">
        <f>IF(A808="","",IF(C808&lt;'Dados gerais'!$B$15/1000000,0,('Dados gerais'!$B$21+'Dados gerais'!$B$19)*86400*'Série de vazões medidas'!B810/1000000))</f>
        <v>#NUM!</v>
      </c>
      <c r="I808" s="5" t="e">
        <f t="shared" si="49"/>
        <v>#NUM!</v>
      </c>
      <c r="J808" s="5" t="e">
        <f>IF(A808="","",MAX(0,I808-'Dados gerais'!$B$14/1000000))</f>
        <v>#NUM!</v>
      </c>
      <c r="K808" s="5" t="e">
        <f t="shared" si="51"/>
        <v>#NUM!</v>
      </c>
    </row>
    <row r="809" spans="1:11" x14ac:dyDescent="0.25">
      <c r="A809" s="2" t="e">
        <f>'Série de vazões medidas'!A811</f>
        <v>#NUM!</v>
      </c>
      <c r="B809" s="1" t="e">
        <f>IF(A809="","",'Série de vazões medidas'!C811*'Dados gerais'!$B$11/'Dados gerais'!$B$10)</f>
        <v>#NUM!</v>
      </c>
      <c r="C809" s="4" t="e">
        <f t="shared" si="50"/>
        <v>#NUM!</v>
      </c>
      <c r="D809" s="4" t="e">
        <f>IF(A809="","",B809*86400*'Série de vazões medidas'!B811/1000000)</f>
        <v>#NUM!</v>
      </c>
      <c r="E809" t="e">
        <f>IF(A809="","",VLOOKUP(C809*1000000,'Dados gerais'!$C$28:$D$2916,2))</f>
        <v>#NUM!</v>
      </c>
      <c r="F809" s="5" t="e">
        <f>IF(A809="","",VLOOKUP(MONTH($A809),'Dados gerais'!$I$5:$J$16,2))</f>
        <v>#NUM!</v>
      </c>
      <c r="G809" s="5" t="e">
        <f t="shared" si="48"/>
        <v>#NUM!</v>
      </c>
      <c r="H809" s="1" t="e">
        <f>IF(A809="","",IF(C809&lt;'Dados gerais'!$B$15/1000000,0,('Dados gerais'!$B$21+'Dados gerais'!$B$19)*86400*'Série de vazões medidas'!B811/1000000))</f>
        <v>#NUM!</v>
      </c>
      <c r="I809" s="5" t="e">
        <f t="shared" si="49"/>
        <v>#NUM!</v>
      </c>
      <c r="J809" s="5" t="e">
        <f>IF(A809="","",MAX(0,I809-'Dados gerais'!$B$14/1000000))</f>
        <v>#NUM!</v>
      </c>
      <c r="K809" s="5" t="e">
        <f t="shared" si="51"/>
        <v>#NUM!</v>
      </c>
    </row>
    <row r="810" spans="1:11" x14ac:dyDescent="0.25">
      <c r="A810" s="2" t="e">
        <f>'Série de vazões medidas'!A812</f>
        <v>#NUM!</v>
      </c>
      <c r="B810" s="1" t="e">
        <f>IF(A810="","",'Série de vazões medidas'!C812*'Dados gerais'!$B$11/'Dados gerais'!$B$10)</f>
        <v>#NUM!</v>
      </c>
      <c r="C810" s="4" t="e">
        <f t="shared" si="50"/>
        <v>#NUM!</v>
      </c>
      <c r="D810" s="4" t="e">
        <f>IF(A810="","",B810*86400*'Série de vazões medidas'!B812/1000000)</f>
        <v>#NUM!</v>
      </c>
      <c r="E810" t="e">
        <f>IF(A810="","",VLOOKUP(C810*1000000,'Dados gerais'!$C$28:$D$2916,2))</f>
        <v>#NUM!</v>
      </c>
      <c r="F810" s="5" t="e">
        <f>IF(A810="","",VLOOKUP(MONTH($A810),'Dados gerais'!$I$5:$J$16,2))</f>
        <v>#NUM!</v>
      </c>
      <c r="G810" s="5" t="e">
        <f t="shared" si="48"/>
        <v>#NUM!</v>
      </c>
      <c r="H810" s="1" t="e">
        <f>IF(A810="","",IF(C810&lt;'Dados gerais'!$B$15/1000000,0,('Dados gerais'!$B$21+'Dados gerais'!$B$19)*86400*'Série de vazões medidas'!B812/1000000))</f>
        <v>#NUM!</v>
      </c>
      <c r="I810" s="5" t="e">
        <f t="shared" si="49"/>
        <v>#NUM!</v>
      </c>
      <c r="J810" s="5" t="e">
        <f>IF(A810="","",MAX(0,I810-'Dados gerais'!$B$14/1000000))</f>
        <v>#NUM!</v>
      </c>
      <c r="K810" s="5" t="e">
        <f t="shared" si="51"/>
        <v>#NUM!</v>
      </c>
    </row>
    <row r="811" spans="1:11" x14ac:dyDescent="0.25">
      <c r="A811" s="2" t="e">
        <f>'Série de vazões medidas'!A813</f>
        <v>#NUM!</v>
      </c>
      <c r="B811" s="1" t="e">
        <f>IF(A811="","",'Série de vazões medidas'!C813*'Dados gerais'!$B$11/'Dados gerais'!$B$10)</f>
        <v>#NUM!</v>
      </c>
      <c r="C811" s="4" t="e">
        <f t="shared" si="50"/>
        <v>#NUM!</v>
      </c>
      <c r="D811" s="4" t="e">
        <f>IF(A811="","",B811*86400*'Série de vazões medidas'!B813/1000000)</f>
        <v>#NUM!</v>
      </c>
      <c r="E811" t="e">
        <f>IF(A811="","",VLOOKUP(C811*1000000,'Dados gerais'!$C$28:$D$2916,2))</f>
        <v>#NUM!</v>
      </c>
      <c r="F811" s="5" t="e">
        <f>IF(A811="","",VLOOKUP(MONTH($A811),'Dados gerais'!$I$5:$J$16,2))</f>
        <v>#NUM!</v>
      </c>
      <c r="G811" s="5" t="e">
        <f t="shared" si="48"/>
        <v>#NUM!</v>
      </c>
      <c r="H811" s="1" t="e">
        <f>IF(A811="","",IF(C811&lt;'Dados gerais'!$B$15/1000000,0,('Dados gerais'!$B$21+'Dados gerais'!$B$19)*86400*'Série de vazões medidas'!B813/1000000))</f>
        <v>#NUM!</v>
      </c>
      <c r="I811" s="5" t="e">
        <f t="shared" si="49"/>
        <v>#NUM!</v>
      </c>
      <c r="J811" s="5" t="e">
        <f>IF(A811="","",MAX(0,I811-'Dados gerais'!$B$14/1000000))</f>
        <v>#NUM!</v>
      </c>
      <c r="K811" s="5" t="e">
        <f t="shared" si="51"/>
        <v>#NUM!</v>
      </c>
    </row>
    <row r="812" spans="1:11" x14ac:dyDescent="0.25">
      <c r="A812" s="2" t="e">
        <f>'Série de vazões medidas'!A814</f>
        <v>#NUM!</v>
      </c>
      <c r="B812" s="1" t="e">
        <f>IF(A812="","",'Série de vazões medidas'!C814*'Dados gerais'!$B$11/'Dados gerais'!$B$10)</f>
        <v>#NUM!</v>
      </c>
      <c r="C812" s="4" t="e">
        <f t="shared" si="50"/>
        <v>#NUM!</v>
      </c>
      <c r="D812" s="4" t="e">
        <f>IF(A812="","",B812*86400*'Série de vazões medidas'!B814/1000000)</f>
        <v>#NUM!</v>
      </c>
      <c r="E812" t="e">
        <f>IF(A812="","",VLOOKUP(C812*1000000,'Dados gerais'!$C$28:$D$2916,2))</f>
        <v>#NUM!</v>
      </c>
      <c r="F812" s="5" t="e">
        <f>IF(A812="","",VLOOKUP(MONTH($A812),'Dados gerais'!$I$5:$J$16,2))</f>
        <v>#NUM!</v>
      </c>
      <c r="G812" s="5" t="e">
        <f t="shared" si="48"/>
        <v>#NUM!</v>
      </c>
      <c r="H812" s="1" t="e">
        <f>IF(A812="","",IF(C812&lt;'Dados gerais'!$B$15/1000000,0,('Dados gerais'!$B$21+'Dados gerais'!$B$19)*86400*'Série de vazões medidas'!B814/1000000))</f>
        <v>#NUM!</v>
      </c>
      <c r="I812" s="5" t="e">
        <f t="shared" si="49"/>
        <v>#NUM!</v>
      </c>
      <c r="J812" s="5" t="e">
        <f>IF(A812="","",MAX(0,I812-'Dados gerais'!$B$14/1000000))</f>
        <v>#NUM!</v>
      </c>
      <c r="K812" s="5" t="e">
        <f t="shared" si="51"/>
        <v>#NUM!</v>
      </c>
    </row>
    <row r="813" spans="1:11" x14ac:dyDescent="0.25">
      <c r="A813" s="2" t="e">
        <f>'Série de vazões medidas'!A815</f>
        <v>#NUM!</v>
      </c>
      <c r="B813" s="1" t="e">
        <f>IF(A813="","",'Série de vazões medidas'!C815*'Dados gerais'!$B$11/'Dados gerais'!$B$10)</f>
        <v>#NUM!</v>
      </c>
      <c r="C813" s="4" t="e">
        <f t="shared" si="50"/>
        <v>#NUM!</v>
      </c>
      <c r="D813" s="4" t="e">
        <f>IF(A813="","",B813*86400*'Série de vazões medidas'!B815/1000000)</f>
        <v>#NUM!</v>
      </c>
      <c r="E813" t="e">
        <f>IF(A813="","",VLOOKUP(C813*1000000,'Dados gerais'!$C$28:$D$2916,2))</f>
        <v>#NUM!</v>
      </c>
      <c r="F813" s="5" t="e">
        <f>IF(A813="","",VLOOKUP(MONTH($A813),'Dados gerais'!$I$5:$J$16,2))</f>
        <v>#NUM!</v>
      </c>
      <c r="G813" s="5" t="e">
        <f t="shared" si="48"/>
        <v>#NUM!</v>
      </c>
      <c r="H813" s="1" t="e">
        <f>IF(A813="","",IF(C813&lt;'Dados gerais'!$B$15/1000000,0,('Dados gerais'!$B$21+'Dados gerais'!$B$19)*86400*'Série de vazões medidas'!B815/1000000))</f>
        <v>#NUM!</v>
      </c>
      <c r="I813" s="5" t="e">
        <f t="shared" si="49"/>
        <v>#NUM!</v>
      </c>
      <c r="J813" s="5" t="e">
        <f>IF(A813="","",MAX(0,I813-'Dados gerais'!$B$14/1000000))</f>
        <v>#NUM!</v>
      </c>
      <c r="K813" s="5" t="e">
        <f t="shared" si="51"/>
        <v>#NUM!</v>
      </c>
    </row>
    <row r="814" spans="1:11" x14ac:dyDescent="0.25">
      <c r="A814" s="2" t="e">
        <f>'Série de vazões medidas'!A816</f>
        <v>#NUM!</v>
      </c>
      <c r="B814" s="1" t="e">
        <f>IF(A814="","",'Série de vazões medidas'!C816*'Dados gerais'!$B$11/'Dados gerais'!$B$10)</f>
        <v>#NUM!</v>
      </c>
      <c r="C814" s="4" t="e">
        <f t="shared" si="50"/>
        <v>#NUM!</v>
      </c>
      <c r="D814" s="4" t="e">
        <f>IF(A814="","",B814*86400*'Série de vazões medidas'!B816/1000000)</f>
        <v>#NUM!</v>
      </c>
      <c r="E814" t="e">
        <f>IF(A814="","",VLOOKUP(C814*1000000,'Dados gerais'!$C$28:$D$2916,2))</f>
        <v>#NUM!</v>
      </c>
      <c r="F814" s="5" t="e">
        <f>IF(A814="","",VLOOKUP(MONTH($A814),'Dados gerais'!$I$5:$J$16,2))</f>
        <v>#NUM!</v>
      </c>
      <c r="G814" s="5" t="e">
        <f t="shared" si="48"/>
        <v>#NUM!</v>
      </c>
      <c r="H814" s="1" t="e">
        <f>IF(A814="","",IF(C814&lt;'Dados gerais'!$B$15/1000000,0,('Dados gerais'!$B$21+'Dados gerais'!$B$19)*86400*'Série de vazões medidas'!B816/1000000))</f>
        <v>#NUM!</v>
      </c>
      <c r="I814" s="5" t="e">
        <f t="shared" si="49"/>
        <v>#NUM!</v>
      </c>
      <c r="J814" s="5" t="e">
        <f>IF(A814="","",MAX(0,I814-'Dados gerais'!$B$14/1000000))</f>
        <v>#NUM!</v>
      </c>
      <c r="K814" s="5" t="e">
        <f t="shared" si="51"/>
        <v>#NUM!</v>
      </c>
    </row>
    <row r="815" spans="1:11" x14ac:dyDescent="0.25">
      <c r="A815" s="2" t="e">
        <f>'Série de vazões medidas'!A817</f>
        <v>#NUM!</v>
      </c>
      <c r="B815" s="1" t="e">
        <f>IF(A815="","",'Série de vazões medidas'!C817*'Dados gerais'!$B$11/'Dados gerais'!$B$10)</f>
        <v>#NUM!</v>
      </c>
      <c r="C815" s="4" t="e">
        <f t="shared" si="50"/>
        <v>#NUM!</v>
      </c>
      <c r="D815" s="4" t="e">
        <f>IF(A815="","",B815*86400*'Série de vazões medidas'!B817/1000000)</f>
        <v>#NUM!</v>
      </c>
      <c r="E815" t="e">
        <f>IF(A815="","",VLOOKUP(C815*1000000,'Dados gerais'!$C$28:$D$2916,2))</f>
        <v>#NUM!</v>
      </c>
      <c r="F815" s="5" t="e">
        <f>IF(A815="","",VLOOKUP(MONTH($A815),'Dados gerais'!$I$5:$J$16,2))</f>
        <v>#NUM!</v>
      </c>
      <c r="G815" s="5" t="e">
        <f t="shared" si="48"/>
        <v>#NUM!</v>
      </c>
      <c r="H815" s="1" t="e">
        <f>IF(A815="","",IF(C815&lt;'Dados gerais'!$B$15/1000000,0,('Dados gerais'!$B$21+'Dados gerais'!$B$19)*86400*'Série de vazões medidas'!B817/1000000))</f>
        <v>#NUM!</v>
      </c>
      <c r="I815" s="5" t="e">
        <f t="shared" si="49"/>
        <v>#NUM!</v>
      </c>
      <c r="J815" s="5" t="e">
        <f>IF(A815="","",MAX(0,I815-'Dados gerais'!$B$14/1000000))</f>
        <v>#NUM!</v>
      </c>
      <c r="K815" s="5" t="e">
        <f t="shared" si="51"/>
        <v>#NUM!</v>
      </c>
    </row>
    <row r="816" spans="1:11" x14ac:dyDescent="0.25">
      <c r="A816" s="2" t="e">
        <f>'Série de vazões medidas'!A818</f>
        <v>#NUM!</v>
      </c>
      <c r="B816" s="1" t="e">
        <f>IF(A816="","",'Série de vazões medidas'!C818*'Dados gerais'!$B$11/'Dados gerais'!$B$10)</f>
        <v>#NUM!</v>
      </c>
      <c r="C816" s="4" t="e">
        <f t="shared" si="50"/>
        <v>#NUM!</v>
      </c>
      <c r="D816" s="4" t="e">
        <f>IF(A816="","",B816*86400*'Série de vazões medidas'!B818/1000000)</f>
        <v>#NUM!</v>
      </c>
      <c r="E816" t="e">
        <f>IF(A816="","",VLOOKUP(C816*1000000,'Dados gerais'!$C$28:$D$2916,2))</f>
        <v>#NUM!</v>
      </c>
      <c r="F816" s="5" t="e">
        <f>IF(A816="","",VLOOKUP(MONTH($A816),'Dados gerais'!$I$5:$J$16,2))</f>
        <v>#NUM!</v>
      </c>
      <c r="G816" s="5" t="e">
        <f t="shared" si="48"/>
        <v>#NUM!</v>
      </c>
      <c r="H816" s="1" t="e">
        <f>IF(A816="","",IF(C816&lt;'Dados gerais'!$B$15/1000000,0,('Dados gerais'!$B$21+'Dados gerais'!$B$19)*86400*'Série de vazões medidas'!B818/1000000))</f>
        <v>#NUM!</v>
      </c>
      <c r="I816" s="5" t="e">
        <f t="shared" si="49"/>
        <v>#NUM!</v>
      </c>
      <c r="J816" s="5" t="e">
        <f>IF(A816="","",MAX(0,I816-'Dados gerais'!$B$14/1000000))</f>
        <v>#NUM!</v>
      </c>
      <c r="K816" s="5" t="e">
        <f t="shared" si="51"/>
        <v>#NUM!</v>
      </c>
    </row>
    <row r="817" spans="1:11" x14ac:dyDescent="0.25">
      <c r="A817" s="2" t="e">
        <f>'Série de vazões medidas'!A819</f>
        <v>#NUM!</v>
      </c>
      <c r="B817" s="1" t="e">
        <f>IF(A817="","",'Série de vazões medidas'!C819*'Dados gerais'!$B$11/'Dados gerais'!$B$10)</f>
        <v>#NUM!</v>
      </c>
      <c r="C817" s="4" t="e">
        <f t="shared" si="50"/>
        <v>#NUM!</v>
      </c>
      <c r="D817" s="4" t="e">
        <f>IF(A817="","",B817*86400*'Série de vazões medidas'!B819/1000000)</f>
        <v>#NUM!</v>
      </c>
      <c r="E817" t="e">
        <f>IF(A817="","",VLOOKUP(C817*1000000,'Dados gerais'!$C$28:$D$2916,2))</f>
        <v>#NUM!</v>
      </c>
      <c r="F817" s="5" t="e">
        <f>IF(A817="","",VLOOKUP(MONTH($A817),'Dados gerais'!$I$5:$J$16,2))</f>
        <v>#NUM!</v>
      </c>
      <c r="G817" s="5" t="e">
        <f t="shared" si="48"/>
        <v>#NUM!</v>
      </c>
      <c r="H817" s="1" t="e">
        <f>IF(A817="","",IF(C817&lt;'Dados gerais'!$B$15/1000000,0,('Dados gerais'!$B$21+'Dados gerais'!$B$19)*86400*'Série de vazões medidas'!B819/1000000))</f>
        <v>#NUM!</v>
      </c>
      <c r="I817" s="5" t="e">
        <f t="shared" si="49"/>
        <v>#NUM!</v>
      </c>
      <c r="J817" s="5" t="e">
        <f>IF(A817="","",MAX(0,I817-'Dados gerais'!$B$14/1000000))</f>
        <v>#NUM!</v>
      </c>
      <c r="K817" s="5" t="e">
        <f t="shared" si="51"/>
        <v>#NUM!</v>
      </c>
    </row>
    <row r="818" spans="1:11" x14ac:dyDescent="0.25">
      <c r="A818" s="2" t="e">
        <f>'Série de vazões medidas'!A820</f>
        <v>#NUM!</v>
      </c>
      <c r="B818" s="1" t="e">
        <f>IF(A818="","",'Série de vazões medidas'!C820*'Dados gerais'!$B$11/'Dados gerais'!$B$10)</f>
        <v>#NUM!</v>
      </c>
      <c r="C818" s="4" t="e">
        <f t="shared" si="50"/>
        <v>#NUM!</v>
      </c>
      <c r="D818" s="4" t="e">
        <f>IF(A818="","",B818*86400*'Série de vazões medidas'!B820/1000000)</f>
        <v>#NUM!</v>
      </c>
      <c r="E818" t="e">
        <f>IF(A818="","",VLOOKUP(C818*1000000,'Dados gerais'!$C$28:$D$2916,2))</f>
        <v>#NUM!</v>
      </c>
      <c r="F818" s="5" t="e">
        <f>IF(A818="","",VLOOKUP(MONTH($A818),'Dados gerais'!$I$5:$J$16,2))</f>
        <v>#NUM!</v>
      </c>
      <c r="G818" s="5" t="e">
        <f t="shared" si="48"/>
        <v>#NUM!</v>
      </c>
      <c r="H818" s="1" t="e">
        <f>IF(A818="","",IF(C818&lt;'Dados gerais'!$B$15/1000000,0,('Dados gerais'!$B$21+'Dados gerais'!$B$19)*86400*'Série de vazões medidas'!B820/1000000))</f>
        <v>#NUM!</v>
      </c>
      <c r="I818" s="5" t="e">
        <f t="shared" si="49"/>
        <v>#NUM!</v>
      </c>
      <c r="J818" s="5" t="e">
        <f>IF(A818="","",MAX(0,I818-'Dados gerais'!$B$14/1000000))</f>
        <v>#NUM!</v>
      </c>
      <c r="K818" s="5" t="e">
        <f t="shared" si="51"/>
        <v>#NUM!</v>
      </c>
    </row>
    <row r="819" spans="1:11" x14ac:dyDescent="0.25">
      <c r="A819" s="2" t="e">
        <f>'Série de vazões medidas'!A821</f>
        <v>#NUM!</v>
      </c>
      <c r="B819" s="1" t="e">
        <f>IF(A819="","",'Série de vazões medidas'!C821*'Dados gerais'!$B$11/'Dados gerais'!$B$10)</f>
        <v>#NUM!</v>
      </c>
      <c r="C819" s="4" t="e">
        <f t="shared" si="50"/>
        <v>#NUM!</v>
      </c>
      <c r="D819" s="4" t="e">
        <f>IF(A819="","",B819*86400*'Série de vazões medidas'!B821/1000000)</f>
        <v>#NUM!</v>
      </c>
      <c r="E819" t="e">
        <f>IF(A819="","",VLOOKUP(C819*1000000,'Dados gerais'!$C$28:$D$2916,2))</f>
        <v>#NUM!</v>
      </c>
      <c r="F819" s="5" t="e">
        <f>IF(A819="","",VLOOKUP(MONTH($A819),'Dados gerais'!$I$5:$J$16,2))</f>
        <v>#NUM!</v>
      </c>
      <c r="G819" s="5" t="e">
        <f t="shared" si="48"/>
        <v>#NUM!</v>
      </c>
      <c r="H819" s="1" t="e">
        <f>IF(A819="","",IF(C819&lt;'Dados gerais'!$B$15/1000000,0,('Dados gerais'!$B$21+'Dados gerais'!$B$19)*86400*'Série de vazões medidas'!B821/1000000))</f>
        <v>#NUM!</v>
      </c>
      <c r="I819" s="5" t="e">
        <f t="shared" si="49"/>
        <v>#NUM!</v>
      </c>
      <c r="J819" s="5" t="e">
        <f>IF(A819="","",MAX(0,I819-'Dados gerais'!$B$14/1000000))</f>
        <v>#NUM!</v>
      </c>
      <c r="K819" s="5" t="e">
        <f t="shared" si="51"/>
        <v>#NUM!</v>
      </c>
    </row>
    <row r="820" spans="1:11" x14ac:dyDescent="0.25">
      <c r="A820" s="2" t="e">
        <f>'Série de vazões medidas'!A822</f>
        <v>#NUM!</v>
      </c>
      <c r="B820" s="1" t="e">
        <f>IF(A820="","",'Série de vazões medidas'!C822*'Dados gerais'!$B$11/'Dados gerais'!$B$10)</f>
        <v>#NUM!</v>
      </c>
      <c r="C820" s="4" t="e">
        <f t="shared" si="50"/>
        <v>#NUM!</v>
      </c>
      <c r="D820" s="4" t="e">
        <f>IF(A820="","",B820*86400*'Série de vazões medidas'!B822/1000000)</f>
        <v>#NUM!</v>
      </c>
      <c r="E820" t="e">
        <f>IF(A820="","",VLOOKUP(C820*1000000,'Dados gerais'!$C$28:$D$2916,2))</f>
        <v>#NUM!</v>
      </c>
      <c r="F820" s="5" t="e">
        <f>IF(A820="","",VLOOKUP(MONTH($A820),'Dados gerais'!$I$5:$J$16,2))</f>
        <v>#NUM!</v>
      </c>
      <c r="G820" s="5" t="e">
        <f t="shared" si="48"/>
        <v>#NUM!</v>
      </c>
      <c r="H820" s="1" t="e">
        <f>IF(A820="","",IF(C820&lt;'Dados gerais'!$B$15/1000000,0,('Dados gerais'!$B$21+'Dados gerais'!$B$19)*86400*'Série de vazões medidas'!B822/1000000))</f>
        <v>#NUM!</v>
      </c>
      <c r="I820" s="5" t="e">
        <f t="shared" si="49"/>
        <v>#NUM!</v>
      </c>
      <c r="J820" s="5" t="e">
        <f>IF(A820="","",MAX(0,I820-'Dados gerais'!$B$14/1000000))</f>
        <v>#NUM!</v>
      </c>
      <c r="K820" s="5" t="e">
        <f t="shared" si="51"/>
        <v>#NUM!</v>
      </c>
    </row>
    <row r="821" spans="1:11" x14ac:dyDescent="0.25">
      <c r="A821" s="2" t="e">
        <f>'Série de vazões medidas'!A823</f>
        <v>#NUM!</v>
      </c>
      <c r="B821" s="1" t="e">
        <f>IF(A821="","",'Série de vazões medidas'!C823*'Dados gerais'!$B$11/'Dados gerais'!$B$10)</f>
        <v>#NUM!</v>
      </c>
      <c r="C821" s="4" t="e">
        <f t="shared" si="50"/>
        <v>#NUM!</v>
      </c>
      <c r="D821" s="4" t="e">
        <f>IF(A821="","",B821*86400*'Série de vazões medidas'!B823/1000000)</f>
        <v>#NUM!</v>
      </c>
      <c r="E821" t="e">
        <f>IF(A821="","",VLOOKUP(C821*1000000,'Dados gerais'!$C$28:$D$2916,2))</f>
        <v>#NUM!</v>
      </c>
      <c r="F821" s="5" t="e">
        <f>IF(A821="","",VLOOKUP(MONTH($A821),'Dados gerais'!$I$5:$J$16,2))</f>
        <v>#NUM!</v>
      </c>
      <c r="G821" s="5" t="e">
        <f t="shared" si="48"/>
        <v>#NUM!</v>
      </c>
      <c r="H821" s="1" t="e">
        <f>IF(A821="","",IF(C821&lt;'Dados gerais'!$B$15/1000000,0,('Dados gerais'!$B$21+'Dados gerais'!$B$19)*86400*'Série de vazões medidas'!B823/1000000))</f>
        <v>#NUM!</v>
      </c>
      <c r="I821" s="5" t="e">
        <f t="shared" si="49"/>
        <v>#NUM!</v>
      </c>
      <c r="J821" s="5" t="e">
        <f>IF(A821="","",MAX(0,I821-'Dados gerais'!$B$14/1000000))</f>
        <v>#NUM!</v>
      </c>
      <c r="K821" s="5" t="e">
        <f t="shared" si="51"/>
        <v>#NUM!</v>
      </c>
    </row>
    <row r="822" spans="1:11" x14ac:dyDescent="0.25">
      <c r="A822" s="2" t="e">
        <f>'Série de vazões medidas'!A824</f>
        <v>#NUM!</v>
      </c>
      <c r="B822" s="1" t="e">
        <f>IF(A822="","",'Série de vazões medidas'!C824*'Dados gerais'!$B$11/'Dados gerais'!$B$10)</f>
        <v>#NUM!</v>
      </c>
      <c r="C822" s="4" t="e">
        <f t="shared" si="50"/>
        <v>#NUM!</v>
      </c>
      <c r="D822" s="4" t="e">
        <f>IF(A822="","",B822*86400*'Série de vazões medidas'!B824/1000000)</f>
        <v>#NUM!</v>
      </c>
      <c r="E822" t="e">
        <f>IF(A822="","",VLOOKUP(C822*1000000,'Dados gerais'!$C$28:$D$2916,2))</f>
        <v>#NUM!</v>
      </c>
      <c r="F822" s="5" t="e">
        <f>IF(A822="","",VLOOKUP(MONTH($A822),'Dados gerais'!$I$5:$J$16,2))</f>
        <v>#NUM!</v>
      </c>
      <c r="G822" s="5" t="e">
        <f t="shared" si="48"/>
        <v>#NUM!</v>
      </c>
      <c r="H822" s="1" t="e">
        <f>IF(A822="","",IF(C822&lt;'Dados gerais'!$B$15/1000000,0,('Dados gerais'!$B$21+'Dados gerais'!$B$19)*86400*'Série de vazões medidas'!B824/1000000))</f>
        <v>#NUM!</v>
      </c>
      <c r="I822" s="5" t="e">
        <f t="shared" si="49"/>
        <v>#NUM!</v>
      </c>
      <c r="J822" s="5" t="e">
        <f>IF(A822="","",MAX(0,I822-'Dados gerais'!$B$14/1000000))</f>
        <v>#NUM!</v>
      </c>
      <c r="K822" s="5" t="e">
        <f t="shared" si="51"/>
        <v>#NUM!</v>
      </c>
    </row>
    <row r="823" spans="1:11" x14ac:dyDescent="0.25">
      <c r="A823" s="2" t="e">
        <f>'Série de vazões medidas'!A825</f>
        <v>#NUM!</v>
      </c>
      <c r="B823" s="1" t="e">
        <f>IF(A823="","",'Série de vazões medidas'!C825*'Dados gerais'!$B$11/'Dados gerais'!$B$10)</f>
        <v>#NUM!</v>
      </c>
      <c r="C823" s="4" t="e">
        <f t="shared" si="50"/>
        <v>#NUM!</v>
      </c>
      <c r="D823" s="4" t="e">
        <f>IF(A823="","",B823*86400*'Série de vazões medidas'!B825/1000000)</f>
        <v>#NUM!</v>
      </c>
      <c r="E823" t="e">
        <f>IF(A823="","",VLOOKUP(C823*1000000,'Dados gerais'!$C$28:$D$2916,2))</f>
        <v>#NUM!</v>
      </c>
      <c r="F823" s="5" t="e">
        <f>IF(A823="","",VLOOKUP(MONTH($A823),'Dados gerais'!$I$5:$J$16,2))</f>
        <v>#NUM!</v>
      </c>
      <c r="G823" s="5" t="e">
        <f t="shared" si="48"/>
        <v>#NUM!</v>
      </c>
      <c r="H823" s="1" t="e">
        <f>IF(A823="","",IF(C823&lt;'Dados gerais'!$B$15/1000000,0,('Dados gerais'!$B$21+'Dados gerais'!$B$19)*86400*'Série de vazões medidas'!B825/1000000))</f>
        <v>#NUM!</v>
      </c>
      <c r="I823" s="5" t="e">
        <f t="shared" si="49"/>
        <v>#NUM!</v>
      </c>
      <c r="J823" s="5" t="e">
        <f>IF(A823="","",MAX(0,I823-'Dados gerais'!$B$14/1000000))</f>
        <v>#NUM!</v>
      </c>
      <c r="K823" s="5" t="e">
        <f t="shared" si="51"/>
        <v>#NUM!</v>
      </c>
    </row>
    <row r="824" spans="1:11" x14ac:dyDescent="0.25">
      <c r="A824" s="2" t="e">
        <f>'Série de vazões medidas'!A826</f>
        <v>#NUM!</v>
      </c>
      <c r="B824" s="1" t="e">
        <f>IF(A824="","",'Série de vazões medidas'!C826*'Dados gerais'!$B$11/'Dados gerais'!$B$10)</f>
        <v>#NUM!</v>
      </c>
      <c r="C824" s="4" t="e">
        <f t="shared" si="50"/>
        <v>#NUM!</v>
      </c>
      <c r="D824" s="4" t="e">
        <f>IF(A824="","",B824*86400*'Série de vazões medidas'!B826/1000000)</f>
        <v>#NUM!</v>
      </c>
      <c r="E824" t="e">
        <f>IF(A824="","",VLOOKUP(C824*1000000,'Dados gerais'!$C$28:$D$2916,2))</f>
        <v>#NUM!</v>
      </c>
      <c r="F824" s="5" t="e">
        <f>IF(A824="","",VLOOKUP(MONTH($A824),'Dados gerais'!$I$5:$J$16,2))</f>
        <v>#NUM!</v>
      </c>
      <c r="G824" s="5" t="e">
        <f t="shared" si="48"/>
        <v>#NUM!</v>
      </c>
      <c r="H824" s="1" t="e">
        <f>IF(A824="","",IF(C824&lt;'Dados gerais'!$B$15/1000000,0,('Dados gerais'!$B$21+'Dados gerais'!$B$19)*86400*'Série de vazões medidas'!B826/1000000))</f>
        <v>#NUM!</v>
      </c>
      <c r="I824" s="5" t="e">
        <f t="shared" si="49"/>
        <v>#NUM!</v>
      </c>
      <c r="J824" s="5" t="e">
        <f>IF(A824="","",MAX(0,I824-'Dados gerais'!$B$14/1000000))</f>
        <v>#NUM!</v>
      </c>
      <c r="K824" s="5" t="e">
        <f t="shared" si="51"/>
        <v>#NUM!</v>
      </c>
    </row>
    <row r="825" spans="1:11" x14ac:dyDescent="0.25">
      <c r="A825" s="2" t="e">
        <f>'Série de vazões medidas'!A827</f>
        <v>#NUM!</v>
      </c>
      <c r="B825" s="1" t="e">
        <f>IF(A825="","",'Série de vazões medidas'!C827*'Dados gerais'!$B$11/'Dados gerais'!$B$10)</f>
        <v>#NUM!</v>
      </c>
      <c r="C825" s="4" t="e">
        <f t="shared" si="50"/>
        <v>#NUM!</v>
      </c>
      <c r="D825" s="4" t="e">
        <f>IF(A825="","",B825*86400*'Série de vazões medidas'!B827/1000000)</f>
        <v>#NUM!</v>
      </c>
      <c r="E825" t="e">
        <f>IF(A825="","",VLOOKUP(C825*1000000,'Dados gerais'!$C$28:$D$2916,2))</f>
        <v>#NUM!</v>
      </c>
      <c r="F825" s="5" t="e">
        <f>IF(A825="","",VLOOKUP(MONTH($A825),'Dados gerais'!$I$5:$J$16,2))</f>
        <v>#NUM!</v>
      </c>
      <c r="G825" s="5" t="e">
        <f t="shared" si="48"/>
        <v>#NUM!</v>
      </c>
      <c r="H825" s="1" t="e">
        <f>IF(A825="","",IF(C825&lt;'Dados gerais'!$B$15/1000000,0,('Dados gerais'!$B$21+'Dados gerais'!$B$19)*86400*'Série de vazões medidas'!B827/1000000))</f>
        <v>#NUM!</v>
      </c>
      <c r="I825" s="5" t="e">
        <f t="shared" si="49"/>
        <v>#NUM!</v>
      </c>
      <c r="J825" s="5" t="e">
        <f>IF(A825="","",MAX(0,I825-'Dados gerais'!$B$14/1000000))</f>
        <v>#NUM!</v>
      </c>
      <c r="K825" s="5" t="e">
        <f t="shared" si="51"/>
        <v>#NUM!</v>
      </c>
    </row>
    <row r="826" spans="1:11" x14ac:dyDescent="0.25">
      <c r="A826" s="2" t="e">
        <f>'Série de vazões medidas'!A828</f>
        <v>#NUM!</v>
      </c>
      <c r="B826" s="1" t="e">
        <f>IF(A826="","",'Série de vazões medidas'!C828*'Dados gerais'!$B$11/'Dados gerais'!$B$10)</f>
        <v>#NUM!</v>
      </c>
      <c r="C826" s="4" t="e">
        <f t="shared" si="50"/>
        <v>#NUM!</v>
      </c>
      <c r="D826" s="4" t="e">
        <f>IF(A826="","",B826*86400*'Série de vazões medidas'!B828/1000000)</f>
        <v>#NUM!</v>
      </c>
      <c r="E826" t="e">
        <f>IF(A826="","",VLOOKUP(C826*1000000,'Dados gerais'!$C$28:$D$2916,2))</f>
        <v>#NUM!</v>
      </c>
      <c r="F826" s="5" t="e">
        <f>IF(A826="","",VLOOKUP(MONTH($A826),'Dados gerais'!$I$5:$J$16,2))</f>
        <v>#NUM!</v>
      </c>
      <c r="G826" s="5" t="e">
        <f t="shared" si="48"/>
        <v>#NUM!</v>
      </c>
      <c r="H826" s="1" t="e">
        <f>IF(A826="","",IF(C826&lt;'Dados gerais'!$B$15/1000000,0,('Dados gerais'!$B$21+'Dados gerais'!$B$19)*86400*'Série de vazões medidas'!B828/1000000))</f>
        <v>#NUM!</v>
      </c>
      <c r="I826" s="5" t="e">
        <f t="shared" si="49"/>
        <v>#NUM!</v>
      </c>
      <c r="J826" s="5" t="e">
        <f>IF(A826="","",MAX(0,I826-'Dados gerais'!$B$14/1000000))</f>
        <v>#NUM!</v>
      </c>
      <c r="K826" s="5" t="e">
        <f t="shared" si="51"/>
        <v>#NUM!</v>
      </c>
    </row>
    <row r="827" spans="1:11" x14ac:dyDescent="0.25">
      <c r="A827" s="2" t="e">
        <f>'Série de vazões medidas'!A829</f>
        <v>#NUM!</v>
      </c>
      <c r="B827" s="1" t="e">
        <f>IF(A827="","",'Série de vazões medidas'!C829*'Dados gerais'!$B$11/'Dados gerais'!$B$10)</f>
        <v>#NUM!</v>
      </c>
      <c r="C827" s="4" t="e">
        <f t="shared" si="50"/>
        <v>#NUM!</v>
      </c>
      <c r="D827" s="4" t="e">
        <f>IF(A827="","",B827*86400*'Série de vazões medidas'!B829/1000000)</f>
        <v>#NUM!</v>
      </c>
      <c r="E827" t="e">
        <f>IF(A827="","",VLOOKUP(C827*1000000,'Dados gerais'!$C$28:$D$2916,2))</f>
        <v>#NUM!</v>
      </c>
      <c r="F827" s="5" t="e">
        <f>IF(A827="","",VLOOKUP(MONTH($A827),'Dados gerais'!$I$5:$J$16,2))</f>
        <v>#NUM!</v>
      </c>
      <c r="G827" s="5" t="e">
        <f t="shared" si="48"/>
        <v>#NUM!</v>
      </c>
      <c r="H827" s="1" t="e">
        <f>IF(A827="","",IF(C827&lt;'Dados gerais'!$B$15/1000000,0,('Dados gerais'!$B$21+'Dados gerais'!$B$19)*86400*'Série de vazões medidas'!B829/1000000))</f>
        <v>#NUM!</v>
      </c>
      <c r="I827" s="5" t="e">
        <f t="shared" si="49"/>
        <v>#NUM!</v>
      </c>
      <c r="J827" s="5" t="e">
        <f>IF(A827="","",MAX(0,I827-'Dados gerais'!$B$14/1000000))</f>
        <v>#NUM!</v>
      </c>
      <c r="K827" s="5" t="e">
        <f t="shared" si="51"/>
        <v>#NUM!</v>
      </c>
    </row>
    <row r="828" spans="1:11" x14ac:dyDescent="0.25">
      <c r="A828" s="2" t="e">
        <f>'Série de vazões medidas'!A830</f>
        <v>#NUM!</v>
      </c>
      <c r="B828" s="1" t="e">
        <f>IF(A828="","",'Série de vazões medidas'!C830*'Dados gerais'!$B$11/'Dados gerais'!$B$10)</f>
        <v>#NUM!</v>
      </c>
      <c r="C828" s="4" t="e">
        <f t="shared" si="50"/>
        <v>#NUM!</v>
      </c>
      <c r="D828" s="4" t="e">
        <f>IF(A828="","",B828*86400*'Série de vazões medidas'!B830/1000000)</f>
        <v>#NUM!</v>
      </c>
      <c r="E828" t="e">
        <f>IF(A828="","",VLOOKUP(C828*1000000,'Dados gerais'!$C$28:$D$2916,2))</f>
        <v>#NUM!</v>
      </c>
      <c r="F828" s="5" t="e">
        <f>IF(A828="","",VLOOKUP(MONTH($A828),'Dados gerais'!$I$5:$J$16,2))</f>
        <v>#NUM!</v>
      </c>
      <c r="G828" s="5" t="e">
        <f t="shared" si="48"/>
        <v>#NUM!</v>
      </c>
      <c r="H828" s="1" t="e">
        <f>IF(A828="","",IF(C828&lt;'Dados gerais'!$B$15/1000000,0,('Dados gerais'!$B$21+'Dados gerais'!$B$19)*86400*'Série de vazões medidas'!B830/1000000))</f>
        <v>#NUM!</v>
      </c>
      <c r="I828" s="5" t="e">
        <f t="shared" si="49"/>
        <v>#NUM!</v>
      </c>
      <c r="J828" s="5" t="e">
        <f>IF(A828="","",MAX(0,I828-'Dados gerais'!$B$14/1000000))</f>
        <v>#NUM!</v>
      </c>
      <c r="K828" s="5" t="e">
        <f t="shared" si="51"/>
        <v>#NUM!</v>
      </c>
    </row>
    <row r="829" spans="1:11" x14ac:dyDescent="0.25">
      <c r="A829" s="2" t="e">
        <f>'Série de vazões medidas'!A831</f>
        <v>#NUM!</v>
      </c>
      <c r="B829" s="1" t="e">
        <f>IF(A829="","",'Série de vazões medidas'!C831*'Dados gerais'!$B$11/'Dados gerais'!$B$10)</f>
        <v>#NUM!</v>
      </c>
      <c r="C829" s="4" t="e">
        <f t="shared" si="50"/>
        <v>#NUM!</v>
      </c>
      <c r="D829" s="4" t="e">
        <f>IF(A829="","",B829*86400*'Série de vazões medidas'!B831/1000000)</f>
        <v>#NUM!</v>
      </c>
      <c r="E829" t="e">
        <f>IF(A829="","",VLOOKUP(C829*1000000,'Dados gerais'!$C$28:$D$2916,2))</f>
        <v>#NUM!</v>
      </c>
      <c r="F829" s="5" t="e">
        <f>IF(A829="","",VLOOKUP(MONTH($A829),'Dados gerais'!$I$5:$J$16,2))</f>
        <v>#NUM!</v>
      </c>
      <c r="G829" s="5" t="e">
        <f t="shared" si="48"/>
        <v>#NUM!</v>
      </c>
      <c r="H829" s="1" t="e">
        <f>IF(A829="","",IF(C829&lt;'Dados gerais'!$B$15/1000000,0,('Dados gerais'!$B$21+'Dados gerais'!$B$19)*86400*'Série de vazões medidas'!B831/1000000))</f>
        <v>#NUM!</v>
      </c>
      <c r="I829" s="5" t="e">
        <f t="shared" si="49"/>
        <v>#NUM!</v>
      </c>
      <c r="J829" s="5" t="e">
        <f>IF(A829="","",MAX(0,I829-'Dados gerais'!$B$14/1000000))</f>
        <v>#NUM!</v>
      </c>
      <c r="K829" s="5" t="e">
        <f t="shared" si="51"/>
        <v>#NUM!</v>
      </c>
    </row>
    <row r="830" spans="1:11" x14ac:dyDescent="0.25">
      <c r="A830" s="2" t="e">
        <f>'Série de vazões medidas'!A832</f>
        <v>#NUM!</v>
      </c>
      <c r="B830" s="1" t="e">
        <f>IF(A830="","",'Série de vazões medidas'!C832*'Dados gerais'!$B$11/'Dados gerais'!$B$10)</f>
        <v>#NUM!</v>
      </c>
      <c r="C830" s="4" t="e">
        <f t="shared" si="50"/>
        <v>#NUM!</v>
      </c>
      <c r="D830" s="4" t="e">
        <f>IF(A830="","",B830*86400*'Série de vazões medidas'!B832/1000000)</f>
        <v>#NUM!</v>
      </c>
      <c r="E830" t="e">
        <f>IF(A830="","",VLOOKUP(C830*1000000,'Dados gerais'!$C$28:$D$2916,2))</f>
        <v>#NUM!</v>
      </c>
      <c r="F830" s="5" t="e">
        <f>IF(A830="","",VLOOKUP(MONTH($A830),'Dados gerais'!$I$5:$J$16,2))</f>
        <v>#NUM!</v>
      </c>
      <c r="G830" s="5" t="e">
        <f t="shared" si="48"/>
        <v>#NUM!</v>
      </c>
      <c r="H830" s="1" t="e">
        <f>IF(A830="","",IF(C830&lt;'Dados gerais'!$B$15/1000000,0,('Dados gerais'!$B$21+'Dados gerais'!$B$19)*86400*'Série de vazões medidas'!B832/1000000))</f>
        <v>#NUM!</v>
      </c>
      <c r="I830" s="5" t="e">
        <f t="shared" si="49"/>
        <v>#NUM!</v>
      </c>
      <c r="J830" s="5" t="e">
        <f>IF(A830="","",MAX(0,I830-'Dados gerais'!$B$14/1000000))</f>
        <v>#NUM!</v>
      </c>
      <c r="K830" s="5" t="e">
        <f t="shared" si="51"/>
        <v>#NUM!</v>
      </c>
    </row>
    <row r="831" spans="1:11" x14ac:dyDescent="0.25">
      <c r="A831" s="2" t="e">
        <f>'Série de vazões medidas'!A833</f>
        <v>#NUM!</v>
      </c>
      <c r="B831" s="1" t="e">
        <f>IF(A831="","",'Série de vazões medidas'!C833*'Dados gerais'!$B$11/'Dados gerais'!$B$10)</f>
        <v>#NUM!</v>
      </c>
      <c r="C831" s="4" t="e">
        <f t="shared" si="50"/>
        <v>#NUM!</v>
      </c>
      <c r="D831" s="4" t="e">
        <f>IF(A831="","",B831*86400*'Série de vazões medidas'!B833/1000000)</f>
        <v>#NUM!</v>
      </c>
      <c r="E831" t="e">
        <f>IF(A831="","",VLOOKUP(C831*1000000,'Dados gerais'!$C$28:$D$2916,2))</f>
        <v>#NUM!</v>
      </c>
      <c r="F831" s="5" t="e">
        <f>IF(A831="","",VLOOKUP(MONTH($A831),'Dados gerais'!$I$5:$J$16,2))</f>
        <v>#NUM!</v>
      </c>
      <c r="G831" s="5" t="e">
        <f t="shared" si="48"/>
        <v>#NUM!</v>
      </c>
      <c r="H831" s="1" t="e">
        <f>IF(A831="","",IF(C831&lt;'Dados gerais'!$B$15/1000000,0,('Dados gerais'!$B$21+'Dados gerais'!$B$19)*86400*'Série de vazões medidas'!B833/1000000))</f>
        <v>#NUM!</v>
      </c>
      <c r="I831" s="5" t="e">
        <f t="shared" si="49"/>
        <v>#NUM!</v>
      </c>
      <c r="J831" s="5" t="e">
        <f>IF(A831="","",MAX(0,I831-'Dados gerais'!$B$14/1000000))</f>
        <v>#NUM!</v>
      </c>
      <c r="K831" s="5" t="e">
        <f t="shared" si="51"/>
        <v>#NUM!</v>
      </c>
    </row>
    <row r="832" spans="1:11" x14ac:dyDescent="0.25">
      <c r="A832" s="2" t="e">
        <f>'Série de vazões medidas'!A834</f>
        <v>#NUM!</v>
      </c>
      <c r="B832" s="1" t="e">
        <f>IF(A832="","",'Série de vazões medidas'!C834*'Dados gerais'!$B$11/'Dados gerais'!$B$10)</f>
        <v>#NUM!</v>
      </c>
      <c r="C832" s="4" t="e">
        <f t="shared" si="50"/>
        <v>#NUM!</v>
      </c>
      <c r="D832" s="4" t="e">
        <f>IF(A832="","",B832*86400*'Série de vazões medidas'!B834/1000000)</f>
        <v>#NUM!</v>
      </c>
      <c r="E832" t="e">
        <f>IF(A832="","",VLOOKUP(C832*1000000,'Dados gerais'!$C$28:$D$2916,2))</f>
        <v>#NUM!</v>
      </c>
      <c r="F832" s="5" t="e">
        <f>IF(A832="","",VLOOKUP(MONTH($A832),'Dados gerais'!$I$5:$J$16,2))</f>
        <v>#NUM!</v>
      </c>
      <c r="G832" s="5" t="e">
        <f t="shared" si="48"/>
        <v>#NUM!</v>
      </c>
      <c r="H832" s="1" t="e">
        <f>IF(A832="","",IF(C832&lt;'Dados gerais'!$B$15/1000000,0,('Dados gerais'!$B$21+'Dados gerais'!$B$19)*86400*'Série de vazões medidas'!B834/1000000))</f>
        <v>#NUM!</v>
      </c>
      <c r="I832" s="5" t="e">
        <f t="shared" si="49"/>
        <v>#NUM!</v>
      </c>
      <c r="J832" s="5" t="e">
        <f>IF(A832="","",MAX(0,I832-'Dados gerais'!$B$14/1000000))</f>
        <v>#NUM!</v>
      </c>
      <c r="K832" s="5" t="e">
        <f t="shared" si="51"/>
        <v>#NUM!</v>
      </c>
    </row>
    <row r="833" spans="1:11" x14ac:dyDescent="0.25">
      <c r="A833" s="2" t="e">
        <f>'Série de vazões medidas'!A835</f>
        <v>#NUM!</v>
      </c>
      <c r="B833" s="1" t="e">
        <f>IF(A833="","",'Série de vazões medidas'!C835*'Dados gerais'!$B$11/'Dados gerais'!$B$10)</f>
        <v>#NUM!</v>
      </c>
      <c r="C833" s="4" t="e">
        <f t="shared" si="50"/>
        <v>#NUM!</v>
      </c>
      <c r="D833" s="4" t="e">
        <f>IF(A833="","",B833*86400*'Série de vazões medidas'!B835/1000000)</f>
        <v>#NUM!</v>
      </c>
      <c r="E833" t="e">
        <f>IF(A833="","",VLOOKUP(C833*1000000,'Dados gerais'!$C$28:$D$2916,2))</f>
        <v>#NUM!</v>
      </c>
      <c r="F833" s="5" t="e">
        <f>IF(A833="","",VLOOKUP(MONTH($A833),'Dados gerais'!$I$5:$J$16,2))</f>
        <v>#NUM!</v>
      </c>
      <c r="G833" s="5" t="e">
        <f t="shared" si="48"/>
        <v>#NUM!</v>
      </c>
      <c r="H833" s="1" t="e">
        <f>IF(A833="","",IF(C833&lt;'Dados gerais'!$B$15/1000000,0,('Dados gerais'!$B$21+'Dados gerais'!$B$19)*86400*'Série de vazões medidas'!B835/1000000))</f>
        <v>#NUM!</v>
      </c>
      <c r="I833" s="5" t="e">
        <f t="shared" si="49"/>
        <v>#NUM!</v>
      </c>
      <c r="J833" s="5" t="e">
        <f>IF(A833="","",MAX(0,I833-'Dados gerais'!$B$14/1000000))</f>
        <v>#NUM!</v>
      </c>
      <c r="K833" s="5" t="e">
        <f t="shared" si="51"/>
        <v>#NUM!</v>
      </c>
    </row>
    <row r="834" spans="1:11" x14ac:dyDescent="0.25">
      <c r="A834" s="2" t="e">
        <f>'Série de vazões medidas'!A836</f>
        <v>#NUM!</v>
      </c>
      <c r="B834" s="1" t="e">
        <f>IF(A834="","",'Série de vazões medidas'!C836*'Dados gerais'!$B$11/'Dados gerais'!$B$10)</f>
        <v>#NUM!</v>
      </c>
      <c r="C834" s="4" t="e">
        <f t="shared" si="50"/>
        <v>#NUM!</v>
      </c>
      <c r="D834" s="4" t="e">
        <f>IF(A834="","",B834*86400*'Série de vazões medidas'!B836/1000000)</f>
        <v>#NUM!</v>
      </c>
      <c r="E834" t="e">
        <f>IF(A834="","",VLOOKUP(C834*1000000,'Dados gerais'!$C$28:$D$2916,2))</f>
        <v>#NUM!</v>
      </c>
      <c r="F834" s="5" t="e">
        <f>IF(A834="","",VLOOKUP(MONTH($A834),'Dados gerais'!$I$5:$J$16,2))</f>
        <v>#NUM!</v>
      </c>
      <c r="G834" s="5" t="e">
        <f t="shared" si="48"/>
        <v>#NUM!</v>
      </c>
      <c r="H834" s="1" t="e">
        <f>IF(A834="","",IF(C834&lt;'Dados gerais'!$B$15/1000000,0,('Dados gerais'!$B$21+'Dados gerais'!$B$19)*86400*'Série de vazões medidas'!B836/1000000))</f>
        <v>#NUM!</v>
      </c>
      <c r="I834" s="5" t="e">
        <f t="shared" si="49"/>
        <v>#NUM!</v>
      </c>
      <c r="J834" s="5" t="e">
        <f>IF(A834="","",MAX(0,I834-'Dados gerais'!$B$14/1000000))</f>
        <v>#NUM!</v>
      </c>
      <c r="K834" s="5" t="e">
        <f t="shared" si="51"/>
        <v>#NUM!</v>
      </c>
    </row>
    <row r="835" spans="1:11" x14ac:dyDescent="0.25">
      <c r="A835" s="2" t="e">
        <f>'Série de vazões medidas'!A837</f>
        <v>#NUM!</v>
      </c>
      <c r="B835" s="1" t="e">
        <f>IF(A835="","",'Série de vazões medidas'!C837*'Dados gerais'!$B$11/'Dados gerais'!$B$10)</f>
        <v>#NUM!</v>
      </c>
      <c r="C835" s="4" t="e">
        <f t="shared" si="50"/>
        <v>#NUM!</v>
      </c>
      <c r="D835" s="4" t="e">
        <f>IF(A835="","",B835*86400*'Série de vazões medidas'!B837/1000000)</f>
        <v>#NUM!</v>
      </c>
      <c r="E835" t="e">
        <f>IF(A835="","",VLOOKUP(C835*1000000,'Dados gerais'!$C$28:$D$2916,2))</f>
        <v>#NUM!</v>
      </c>
      <c r="F835" s="5" t="e">
        <f>IF(A835="","",VLOOKUP(MONTH($A835),'Dados gerais'!$I$5:$J$16,2))</f>
        <v>#NUM!</v>
      </c>
      <c r="G835" s="5" t="e">
        <f t="shared" ref="G835:G898" si="52">IF(A835="","",E835*F835/1000/1000000)</f>
        <v>#NUM!</v>
      </c>
      <c r="H835" s="1" t="e">
        <f>IF(A835="","",IF(C835&lt;'Dados gerais'!$B$15/1000000,0,('Dados gerais'!$B$21+'Dados gerais'!$B$19)*86400*'Série de vazões medidas'!B837/1000000))</f>
        <v>#NUM!</v>
      </c>
      <c r="I835" s="5" t="e">
        <f t="shared" ref="I835:I898" si="53">IF(A835="","",C835-G835-H835+D835)</f>
        <v>#NUM!</v>
      </c>
      <c r="J835" s="5" t="e">
        <f>IF(A835="","",MAX(0,I835-'Dados gerais'!$B$14/1000000))</f>
        <v>#NUM!</v>
      </c>
      <c r="K835" s="5" t="e">
        <f t="shared" si="51"/>
        <v>#NUM!</v>
      </c>
    </row>
    <row r="836" spans="1:11" x14ac:dyDescent="0.25">
      <c r="A836" s="2" t="e">
        <f>'Série de vazões medidas'!A838</f>
        <v>#NUM!</v>
      </c>
      <c r="B836" s="1" t="e">
        <f>IF(A836="","",'Série de vazões medidas'!C838*'Dados gerais'!$B$11/'Dados gerais'!$B$10)</f>
        <v>#NUM!</v>
      </c>
      <c r="C836" s="4" t="e">
        <f t="shared" ref="C836:C899" si="54">IF(A836="","",K835)</f>
        <v>#NUM!</v>
      </c>
      <c r="D836" s="4" t="e">
        <f>IF(A836="","",B836*86400*'Série de vazões medidas'!B838/1000000)</f>
        <v>#NUM!</v>
      </c>
      <c r="E836" t="e">
        <f>IF(A836="","",VLOOKUP(C836*1000000,'Dados gerais'!$C$28:$D$2916,2))</f>
        <v>#NUM!</v>
      </c>
      <c r="F836" s="5" t="e">
        <f>IF(A836="","",VLOOKUP(MONTH($A836),'Dados gerais'!$I$5:$J$16,2))</f>
        <v>#NUM!</v>
      </c>
      <c r="G836" s="5" t="e">
        <f t="shared" si="52"/>
        <v>#NUM!</v>
      </c>
      <c r="H836" s="1" t="e">
        <f>IF(A836="","",IF(C836&lt;'Dados gerais'!$B$15/1000000,0,('Dados gerais'!$B$21+'Dados gerais'!$B$19)*86400*'Série de vazões medidas'!B838/1000000))</f>
        <v>#NUM!</v>
      </c>
      <c r="I836" s="5" t="e">
        <f t="shared" si="53"/>
        <v>#NUM!</v>
      </c>
      <c r="J836" s="5" t="e">
        <f>IF(A836="","",MAX(0,I836-'Dados gerais'!$B$14/1000000))</f>
        <v>#NUM!</v>
      </c>
      <c r="K836" s="5" t="e">
        <f t="shared" ref="K836:K899" si="55">IF(A836="","",I836-J836)</f>
        <v>#NUM!</v>
      </c>
    </row>
    <row r="837" spans="1:11" x14ac:dyDescent="0.25">
      <c r="A837" s="2" t="e">
        <f>'Série de vazões medidas'!A839</f>
        <v>#NUM!</v>
      </c>
      <c r="B837" s="1" t="e">
        <f>IF(A837="","",'Série de vazões medidas'!C839*'Dados gerais'!$B$11/'Dados gerais'!$B$10)</f>
        <v>#NUM!</v>
      </c>
      <c r="C837" s="4" t="e">
        <f t="shared" si="54"/>
        <v>#NUM!</v>
      </c>
      <c r="D837" s="4" t="e">
        <f>IF(A837="","",B837*86400*'Série de vazões medidas'!B839/1000000)</f>
        <v>#NUM!</v>
      </c>
      <c r="E837" t="e">
        <f>IF(A837="","",VLOOKUP(C837*1000000,'Dados gerais'!$C$28:$D$2916,2))</f>
        <v>#NUM!</v>
      </c>
      <c r="F837" s="5" t="e">
        <f>IF(A837="","",VLOOKUP(MONTH($A837),'Dados gerais'!$I$5:$J$16,2))</f>
        <v>#NUM!</v>
      </c>
      <c r="G837" s="5" t="e">
        <f t="shared" si="52"/>
        <v>#NUM!</v>
      </c>
      <c r="H837" s="1" t="e">
        <f>IF(A837="","",IF(C837&lt;'Dados gerais'!$B$15/1000000,0,('Dados gerais'!$B$21+'Dados gerais'!$B$19)*86400*'Série de vazões medidas'!B839/1000000))</f>
        <v>#NUM!</v>
      </c>
      <c r="I837" s="5" t="e">
        <f t="shared" si="53"/>
        <v>#NUM!</v>
      </c>
      <c r="J837" s="5" t="e">
        <f>IF(A837="","",MAX(0,I837-'Dados gerais'!$B$14/1000000))</f>
        <v>#NUM!</v>
      </c>
      <c r="K837" s="5" t="e">
        <f t="shared" si="55"/>
        <v>#NUM!</v>
      </c>
    </row>
    <row r="838" spans="1:11" x14ac:dyDescent="0.25">
      <c r="A838" s="2" t="e">
        <f>'Série de vazões medidas'!A840</f>
        <v>#NUM!</v>
      </c>
      <c r="B838" s="1" t="e">
        <f>IF(A838="","",'Série de vazões medidas'!C840*'Dados gerais'!$B$11/'Dados gerais'!$B$10)</f>
        <v>#NUM!</v>
      </c>
      <c r="C838" s="4" t="e">
        <f t="shared" si="54"/>
        <v>#NUM!</v>
      </c>
      <c r="D838" s="4" t="e">
        <f>IF(A838="","",B838*86400*'Série de vazões medidas'!B840/1000000)</f>
        <v>#NUM!</v>
      </c>
      <c r="E838" t="e">
        <f>IF(A838="","",VLOOKUP(C838*1000000,'Dados gerais'!$C$28:$D$2916,2))</f>
        <v>#NUM!</v>
      </c>
      <c r="F838" s="5" t="e">
        <f>IF(A838="","",VLOOKUP(MONTH($A838),'Dados gerais'!$I$5:$J$16,2))</f>
        <v>#NUM!</v>
      </c>
      <c r="G838" s="5" t="e">
        <f t="shared" si="52"/>
        <v>#NUM!</v>
      </c>
      <c r="H838" s="1" t="e">
        <f>IF(A838="","",IF(C838&lt;'Dados gerais'!$B$15/1000000,0,('Dados gerais'!$B$21+'Dados gerais'!$B$19)*86400*'Série de vazões medidas'!B840/1000000))</f>
        <v>#NUM!</v>
      </c>
      <c r="I838" s="5" t="e">
        <f t="shared" si="53"/>
        <v>#NUM!</v>
      </c>
      <c r="J838" s="5" t="e">
        <f>IF(A838="","",MAX(0,I838-'Dados gerais'!$B$14/1000000))</f>
        <v>#NUM!</v>
      </c>
      <c r="K838" s="5" t="e">
        <f t="shared" si="55"/>
        <v>#NUM!</v>
      </c>
    </row>
    <row r="839" spans="1:11" x14ac:dyDescent="0.25">
      <c r="A839" s="2" t="e">
        <f>'Série de vazões medidas'!A841</f>
        <v>#NUM!</v>
      </c>
      <c r="B839" s="1" t="e">
        <f>IF(A839="","",'Série de vazões medidas'!C841*'Dados gerais'!$B$11/'Dados gerais'!$B$10)</f>
        <v>#NUM!</v>
      </c>
      <c r="C839" s="4" t="e">
        <f t="shared" si="54"/>
        <v>#NUM!</v>
      </c>
      <c r="D839" s="4" t="e">
        <f>IF(A839="","",B839*86400*'Série de vazões medidas'!B841/1000000)</f>
        <v>#NUM!</v>
      </c>
      <c r="E839" t="e">
        <f>IF(A839="","",VLOOKUP(C839*1000000,'Dados gerais'!$C$28:$D$2916,2))</f>
        <v>#NUM!</v>
      </c>
      <c r="F839" s="5" t="e">
        <f>IF(A839="","",VLOOKUP(MONTH($A839),'Dados gerais'!$I$5:$J$16,2))</f>
        <v>#NUM!</v>
      </c>
      <c r="G839" s="5" t="e">
        <f t="shared" si="52"/>
        <v>#NUM!</v>
      </c>
      <c r="H839" s="1" t="e">
        <f>IF(A839="","",IF(C839&lt;'Dados gerais'!$B$15/1000000,0,('Dados gerais'!$B$21+'Dados gerais'!$B$19)*86400*'Série de vazões medidas'!B841/1000000))</f>
        <v>#NUM!</v>
      </c>
      <c r="I839" s="5" t="e">
        <f t="shared" si="53"/>
        <v>#NUM!</v>
      </c>
      <c r="J839" s="5" t="e">
        <f>IF(A839="","",MAX(0,I839-'Dados gerais'!$B$14/1000000))</f>
        <v>#NUM!</v>
      </c>
      <c r="K839" s="5" t="e">
        <f t="shared" si="55"/>
        <v>#NUM!</v>
      </c>
    </row>
    <row r="840" spans="1:11" x14ac:dyDescent="0.25">
      <c r="A840" s="2" t="e">
        <f>'Série de vazões medidas'!A842</f>
        <v>#NUM!</v>
      </c>
      <c r="B840" s="1" t="e">
        <f>IF(A840="","",'Série de vazões medidas'!C842*'Dados gerais'!$B$11/'Dados gerais'!$B$10)</f>
        <v>#NUM!</v>
      </c>
      <c r="C840" s="4" t="e">
        <f t="shared" si="54"/>
        <v>#NUM!</v>
      </c>
      <c r="D840" s="4" t="e">
        <f>IF(A840="","",B840*86400*'Série de vazões medidas'!B842/1000000)</f>
        <v>#NUM!</v>
      </c>
      <c r="E840" t="e">
        <f>IF(A840="","",VLOOKUP(C840*1000000,'Dados gerais'!$C$28:$D$2916,2))</f>
        <v>#NUM!</v>
      </c>
      <c r="F840" s="5" t="e">
        <f>IF(A840="","",VLOOKUP(MONTH($A840),'Dados gerais'!$I$5:$J$16,2))</f>
        <v>#NUM!</v>
      </c>
      <c r="G840" s="5" t="e">
        <f t="shared" si="52"/>
        <v>#NUM!</v>
      </c>
      <c r="H840" s="1" t="e">
        <f>IF(A840="","",IF(C840&lt;'Dados gerais'!$B$15/1000000,0,('Dados gerais'!$B$21+'Dados gerais'!$B$19)*86400*'Série de vazões medidas'!B842/1000000))</f>
        <v>#NUM!</v>
      </c>
      <c r="I840" s="5" t="e">
        <f t="shared" si="53"/>
        <v>#NUM!</v>
      </c>
      <c r="J840" s="5" t="e">
        <f>IF(A840="","",MAX(0,I840-'Dados gerais'!$B$14/1000000))</f>
        <v>#NUM!</v>
      </c>
      <c r="K840" s="5" t="e">
        <f t="shared" si="55"/>
        <v>#NUM!</v>
      </c>
    </row>
    <row r="841" spans="1:11" x14ac:dyDescent="0.25">
      <c r="A841" s="2" t="e">
        <f>'Série de vazões medidas'!A843</f>
        <v>#NUM!</v>
      </c>
      <c r="B841" s="1" t="e">
        <f>IF(A841="","",'Série de vazões medidas'!C843*'Dados gerais'!$B$11/'Dados gerais'!$B$10)</f>
        <v>#NUM!</v>
      </c>
      <c r="C841" s="4" t="e">
        <f t="shared" si="54"/>
        <v>#NUM!</v>
      </c>
      <c r="D841" s="4" t="e">
        <f>IF(A841="","",B841*86400*'Série de vazões medidas'!B843/1000000)</f>
        <v>#NUM!</v>
      </c>
      <c r="E841" t="e">
        <f>IF(A841="","",VLOOKUP(C841*1000000,'Dados gerais'!$C$28:$D$2916,2))</f>
        <v>#NUM!</v>
      </c>
      <c r="F841" s="5" t="e">
        <f>IF(A841="","",VLOOKUP(MONTH($A841),'Dados gerais'!$I$5:$J$16,2))</f>
        <v>#NUM!</v>
      </c>
      <c r="G841" s="5" t="e">
        <f t="shared" si="52"/>
        <v>#NUM!</v>
      </c>
      <c r="H841" s="1" t="e">
        <f>IF(A841="","",IF(C841&lt;'Dados gerais'!$B$15/1000000,0,('Dados gerais'!$B$21+'Dados gerais'!$B$19)*86400*'Série de vazões medidas'!B843/1000000))</f>
        <v>#NUM!</v>
      </c>
      <c r="I841" s="5" t="e">
        <f t="shared" si="53"/>
        <v>#NUM!</v>
      </c>
      <c r="J841" s="5" t="e">
        <f>IF(A841="","",MAX(0,I841-'Dados gerais'!$B$14/1000000))</f>
        <v>#NUM!</v>
      </c>
      <c r="K841" s="5" t="e">
        <f t="shared" si="55"/>
        <v>#NUM!</v>
      </c>
    </row>
    <row r="842" spans="1:11" x14ac:dyDescent="0.25">
      <c r="A842" s="2" t="e">
        <f>'Série de vazões medidas'!A844</f>
        <v>#NUM!</v>
      </c>
      <c r="B842" s="1" t="e">
        <f>IF(A842="","",'Série de vazões medidas'!C844*'Dados gerais'!$B$11/'Dados gerais'!$B$10)</f>
        <v>#NUM!</v>
      </c>
      <c r="C842" s="4" t="e">
        <f t="shared" si="54"/>
        <v>#NUM!</v>
      </c>
      <c r="D842" s="4" t="e">
        <f>IF(A842="","",B842*86400*'Série de vazões medidas'!B844/1000000)</f>
        <v>#NUM!</v>
      </c>
      <c r="E842" t="e">
        <f>IF(A842="","",VLOOKUP(C842*1000000,'Dados gerais'!$C$28:$D$2916,2))</f>
        <v>#NUM!</v>
      </c>
      <c r="F842" s="5" t="e">
        <f>IF(A842="","",VLOOKUP(MONTH($A842),'Dados gerais'!$I$5:$J$16,2))</f>
        <v>#NUM!</v>
      </c>
      <c r="G842" s="5" t="e">
        <f t="shared" si="52"/>
        <v>#NUM!</v>
      </c>
      <c r="H842" s="1" t="e">
        <f>IF(A842="","",IF(C842&lt;'Dados gerais'!$B$15/1000000,0,('Dados gerais'!$B$21+'Dados gerais'!$B$19)*86400*'Série de vazões medidas'!B844/1000000))</f>
        <v>#NUM!</v>
      </c>
      <c r="I842" s="5" t="e">
        <f t="shared" si="53"/>
        <v>#NUM!</v>
      </c>
      <c r="J842" s="5" t="e">
        <f>IF(A842="","",MAX(0,I842-'Dados gerais'!$B$14/1000000))</f>
        <v>#NUM!</v>
      </c>
      <c r="K842" s="5" t="e">
        <f t="shared" si="55"/>
        <v>#NUM!</v>
      </c>
    </row>
    <row r="843" spans="1:11" x14ac:dyDescent="0.25">
      <c r="A843" s="2" t="e">
        <f>'Série de vazões medidas'!A845</f>
        <v>#NUM!</v>
      </c>
      <c r="B843" s="1" t="e">
        <f>IF(A843="","",'Série de vazões medidas'!C845*'Dados gerais'!$B$11/'Dados gerais'!$B$10)</f>
        <v>#NUM!</v>
      </c>
      <c r="C843" s="4" t="e">
        <f t="shared" si="54"/>
        <v>#NUM!</v>
      </c>
      <c r="D843" s="4" t="e">
        <f>IF(A843="","",B843*86400*'Série de vazões medidas'!B845/1000000)</f>
        <v>#NUM!</v>
      </c>
      <c r="E843" t="e">
        <f>IF(A843="","",VLOOKUP(C843*1000000,'Dados gerais'!$C$28:$D$2916,2))</f>
        <v>#NUM!</v>
      </c>
      <c r="F843" s="5" t="e">
        <f>IF(A843="","",VLOOKUP(MONTH($A843),'Dados gerais'!$I$5:$J$16,2))</f>
        <v>#NUM!</v>
      </c>
      <c r="G843" s="5" t="e">
        <f t="shared" si="52"/>
        <v>#NUM!</v>
      </c>
      <c r="H843" s="1" t="e">
        <f>IF(A843="","",IF(C843&lt;'Dados gerais'!$B$15/1000000,0,('Dados gerais'!$B$21+'Dados gerais'!$B$19)*86400*'Série de vazões medidas'!B845/1000000))</f>
        <v>#NUM!</v>
      </c>
      <c r="I843" s="5" t="e">
        <f t="shared" si="53"/>
        <v>#NUM!</v>
      </c>
      <c r="J843" s="5" t="e">
        <f>IF(A843="","",MAX(0,I843-'Dados gerais'!$B$14/1000000))</f>
        <v>#NUM!</v>
      </c>
      <c r="K843" s="5" t="e">
        <f t="shared" si="55"/>
        <v>#NUM!</v>
      </c>
    </row>
    <row r="844" spans="1:11" x14ac:dyDescent="0.25">
      <c r="A844" s="2" t="e">
        <f>'Série de vazões medidas'!A846</f>
        <v>#NUM!</v>
      </c>
      <c r="B844" s="1" t="e">
        <f>IF(A844="","",'Série de vazões medidas'!C846*'Dados gerais'!$B$11/'Dados gerais'!$B$10)</f>
        <v>#NUM!</v>
      </c>
      <c r="C844" s="4" t="e">
        <f t="shared" si="54"/>
        <v>#NUM!</v>
      </c>
      <c r="D844" s="4" t="e">
        <f>IF(A844="","",B844*86400*'Série de vazões medidas'!B846/1000000)</f>
        <v>#NUM!</v>
      </c>
      <c r="E844" t="e">
        <f>IF(A844="","",VLOOKUP(C844*1000000,'Dados gerais'!$C$28:$D$2916,2))</f>
        <v>#NUM!</v>
      </c>
      <c r="F844" s="5" t="e">
        <f>IF(A844="","",VLOOKUP(MONTH($A844),'Dados gerais'!$I$5:$J$16,2))</f>
        <v>#NUM!</v>
      </c>
      <c r="G844" s="5" t="e">
        <f t="shared" si="52"/>
        <v>#NUM!</v>
      </c>
      <c r="H844" s="1" t="e">
        <f>IF(A844="","",IF(C844&lt;'Dados gerais'!$B$15/1000000,0,('Dados gerais'!$B$21+'Dados gerais'!$B$19)*86400*'Série de vazões medidas'!B846/1000000))</f>
        <v>#NUM!</v>
      </c>
      <c r="I844" s="5" t="e">
        <f t="shared" si="53"/>
        <v>#NUM!</v>
      </c>
      <c r="J844" s="5" t="e">
        <f>IF(A844="","",MAX(0,I844-'Dados gerais'!$B$14/1000000))</f>
        <v>#NUM!</v>
      </c>
      <c r="K844" s="5" t="e">
        <f t="shared" si="55"/>
        <v>#NUM!</v>
      </c>
    </row>
    <row r="845" spans="1:11" x14ac:dyDescent="0.25">
      <c r="A845" s="2" t="e">
        <f>'Série de vazões medidas'!A847</f>
        <v>#NUM!</v>
      </c>
      <c r="B845" s="1" t="e">
        <f>IF(A845="","",'Série de vazões medidas'!C847*'Dados gerais'!$B$11/'Dados gerais'!$B$10)</f>
        <v>#NUM!</v>
      </c>
      <c r="C845" s="4" t="e">
        <f t="shared" si="54"/>
        <v>#NUM!</v>
      </c>
      <c r="D845" s="4" t="e">
        <f>IF(A845="","",B845*86400*'Série de vazões medidas'!B847/1000000)</f>
        <v>#NUM!</v>
      </c>
      <c r="E845" t="e">
        <f>IF(A845="","",VLOOKUP(C845*1000000,'Dados gerais'!$C$28:$D$2916,2))</f>
        <v>#NUM!</v>
      </c>
      <c r="F845" s="5" t="e">
        <f>IF(A845="","",VLOOKUP(MONTH($A845),'Dados gerais'!$I$5:$J$16,2))</f>
        <v>#NUM!</v>
      </c>
      <c r="G845" s="5" t="e">
        <f t="shared" si="52"/>
        <v>#NUM!</v>
      </c>
      <c r="H845" s="1" t="e">
        <f>IF(A845="","",IF(C845&lt;'Dados gerais'!$B$15/1000000,0,('Dados gerais'!$B$21+'Dados gerais'!$B$19)*86400*'Série de vazões medidas'!B847/1000000))</f>
        <v>#NUM!</v>
      </c>
      <c r="I845" s="5" t="e">
        <f t="shared" si="53"/>
        <v>#NUM!</v>
      </c>
      <c r="J845" s="5" t="e">
        <f>IF(A845="","",MAX(0,I845-'Dados gerais'!$B$14/1000000))</f>
        <v>#NUM!</v>
      </c>
      <c r="K845" s="5" t="e">
        <f t="shared" si="55"/>
        <v>#NUM!</v>
      </c>
    </row>
    <row r="846" spans="1:11" x14ac:dyDescent="0.25">
      <c r="A846" s="2" t="e">
        <f>'Série de vazões medidas'!A848</f>
        <v>#NUM!</v>
      </c>
      <c r="B846" s="1" t="e">
        <f>IF(A846="","",'Série de vazões medidas'!C848*'Dados gerais'!$B$11/'Dados gerais'!$B$10)</f>
        <v>#NUM!</v>
      </c>
      <c r="C846" s="4" t="e">
        <f t="shared" si="54"/>
        <v>#NUM!</v>
      </c>
      <c r="D846" s="4" t="e">
        <f>IF(A846="","",B846*86400*'Série de vazões medidas'!B848/1000000)</f>
        <v>#NUM!</v>
      </c>
      <c r="E846" t="e">
        <f>IF(A846="","",VLOOKUP(C846*1000000,'Dados gerais'!$C$28:$D$2916,2))</f>
        <v>#NUM!</v>
      </c>
      <c r="F846" s="5" t="e">
        <f>IF(A846="","",VLOOKUP(MONTH($A846),'Dados gerais'!$I$5:$J$16,2))</f>
        <v>#NUM!</v>
      </c>
      <c r="G846" s="5" t="e">
        <f t="shared" si="52"/>
        <v>#NUM!</v>
      </c>
      <c r="H846" s="1" t="e">
        <f>IF(A846="","",IF(C846&lt;'Dados gerais'!$B$15/1000000,0,('Dados gerais'!$B$21+'Dados gerais'!$B$19)*86400*'Série de vazões medidas'!B848/1000000))</f>
        <v>#NUM!</v>
      </c>
      <c r="I846" s="5" t="e">
        <f t="shared" si="53"/>
        <v>#NUM!</v>
      </c>
      <c r="J846" s="5" t="e">
        <f>IF(A846="","",MAX(0,I846-'Dados gerais'!$B$14/1000000))</f>
        <v>#NUM!</v>
      </c>
      <c r="K846" s="5" t="e">
        <f t="shared" si="55"/>
        <v>#NUM!</v>
      </c>
    </row>
    <row r="847" spans="1:11" x14ac:dyDescent="0.25">
      <c r="A847" s="2" t="e">
        <f>'Série de vazões medidas'!A849</f>
        <v>#NUM!</v>
      </c>
      <c r="B847" s="1" t="e">
        <f>IF(A847="","",'Série de vazões medidas'!C849*'Dados gerais'!$B$11/'Dados gerais'!$B$10)</f>
        <v>#NUM!</v>
      </c>
      <c r="C847" s="4" t="e">
        <f t="shared" si="54"/>
        <v>#NUM!</v>
      </c>
      <c r="D847" s="4" t="e">
        <f>IF(A847="","",B847*86400*'Série de vazões medidas'!B849/1000000)</f>
        <v>#NUM!</v>
      </c>
      <c r="E847" t="e">
        <f>IF(A847="","",VLOOKUP(C847*1000000,'Dados gerais'!$C$28:$D$2916,2))</f>
        <v>#NUM!</v>
      </c>
      <c r="F847" s="5" t="e">
        <f>IF(A847="","",VLOOKUP(MONTH($A847),'Dados gerais'!$I$5:$J$16,2))</f>
        <v>#NUM!</v>
      </c>
      <c r="G847" s="5" t="e">
        <f t="shared" si="52"/>
        <v>#NUM!</v>
      </c>
      <c r="H847" s="1" t="e">
        <f>IF(A847="","",IF(C847&lt;'Dados gerais'!$B$15/1000000,0,('Dados gerais'!$B$21+'Dados gerais'!$B$19)*86400*'Série de vazões medidas'!B849/1000000))</f>
        <v>#NUM!</v>
      </c>
      <c r="I847" s="5" t="e">
        <f t="shared" si="53"/>
        <v>#NUM!</v>
      </c>
      <c r="J847" s="5" t="e">
        <f>IF(A847="","",MAX(0,I847-'Dados gerais'!$B$14/1000000))</f>
        <v>#NUM!</v>
      </c>
      <c r="K847" s="5" t="e">
        <f t="shared" si="55"/>
        <v>#NUM!</v>
      </c>
    </row>
    <row r="848" spans="1:11" x14ac:dyDescent="0.25">
      <c r="A848" s="2" t="e">
        <f>'Série de vazões medidas'!A850</f>
        <v>#NUM!</v>
      </c>
      <c r="B848" s="1" t="e">
        <f>IF(A848="","",'Série de vazões medidas'!C850*'Dados gerais'!$B$11/'Dados gerais'!$B$10)</f>
        <v>#NUM!</v>
      </c>
      <c r="C848" s="4" t="e">
        <f t="shared" si="54"/>
        <v>#NUM!</v>
      </c>
      <c r="D848" s="4" t="e">
        <f>IF(A848="","",B848*86400*'Série de vazões medidas'!B850/1000000)</f>
        <v>#NUM!</v>
      </c>
      <c r="E848" t="e">
        <f>IF(A848="","",VLOOKUP(C848*1000000,'Dados gerais'!$C$28:$D$2916,2))</f>
        <v>#NUM!</v>
      </c>
      <c r="F848" s="5" t="e">
        <f>IF(A848="","",VLOOKUP(MONTH($A848),'Dados gerais'!$I$5:$J$16,2))</f>
        <v>#NUM!</v>
      </c>
      <c r="G848" s="5" t="e">
        <f t="shared" si="52"/>
        <v>#NUM!</v>
      </c>
      <c r="H848" s="1" t="e">
        <f>IF(A848="","",IF(C848&lt;'Dados gerais'!$B$15/1000000,0,('Dados gerais'!$B$21+'Dados gerais'!$B$19)*86400*'Série de vazões medidas'!B850/1000000))</f>
        <v>#NUM!</v>
      </c>
      <c r="I848" s="5" t="e">
        <f t="shared" si="53"/>
        <v>#NUM!</v>
      </c>
      <c r="J848" s="5" t="e">
        <f>IF(A848="","",MAX(0,I848-'Dados gerais'!$B$14/1000000))</f>
        <v>#NUM!</v>
      </c>
      <c r="K848" s="5" t="e">
        <f t="shared" si="55"/>
        <v>#NUM!</v>
      </c>
    </row>
    <row r="849" spans="1:11" x14ac:dyDescent="0.25">
      <c r="A849" s="2" t="e">
        <f>'Série de vazões medidas'!A851</f>
        <v>#NUM!</v>
      </c>
      <c r="B849" s="1" t="e">
        <f>IF(A849="","",'Série de vazões medidas'!C851*'Dados gerais'!$B$11/'Dados gerais'!$B$10)</f>
        <v>#NUM!</v>
      </c>
      <c r="C849" s="4" t="e">
        <f t="shared" si="54"/>
        <v>#NUM!</v>
      </c>
      <c r="D849" s="4" t="e">
        <f>IF(A849="","",B849*86400*'Série de vazões medidas'!B851/1000000)</f>
        <v>#NUM!</v>
      </c>
      <c r="E849" t="e">
        <f>IF(A849="","",VLOOKUP(C849*1000000,'Dados gerais'!$C$28:$D$2916,2))</f>
        <v>#NUM!</v>
      </c>
      <c r="F849" s="5" t="e">
        <f>IF(A849="","",VLOOKUP(MONTH($A849),'Dados gerais'!$I$5:$J$16,2))</f>
        <v>#NUM!</v>
      </c>
      <c r="G849" s="5" t="e">
        <f t="shared" si="52"/>
        <v>#NUM!</v>
      </c>
      <c r="H849" s="1" t="e">
        <f>IF(A849="","",IF(C849&lt;'Dados gerais'!$B$15/1000000,0,('Dados gerais'!$B$21+'Dados gerais'!$B$19)*86400*'Série de vazões medidas'!B851/1000000))</f>
        <v>#NUM!</v>
      </c>
      <c r="I849" s="5" t="e">
        <f t="shared" si="53"/>
        <v>#NUM!</v>
      </c>
      <c r="J849" s="5" t="e">
        <f>IF(A849="","",MAX(0,I849-'Dados gerais'!$B$14/1000000))</f>
        <v>#NUM!</v>
      </c>
      <c r="K849" s="5" t="e">
        <f t="shared" si="55"/>
        <v>#NUM!</v>
      </c>
    </row>
    <row r="850" spans="1:11" x14ac:dyDescent="0.25">
      <c r="A850" s="2" t="e">
        <f>'Série de vazões medidas'!A852</f>
        <v>#NUM!</v>
      </c>
      <c r="B850" s="1" t="e">
        <f>IF(A850="","",'Série de vazões medidas'!C852*'Dados gerais'!$B$11/'Dados gerais'!$B$10)</f>
        <v>#NUM!</v>
      </c>
      <c r="C850" s="4" t="e">
        <f t="shared" si="54"/>
        <v>#NUM!</v>
      </c>
      <c r="D850" s="4" t="e">
        <f>IF(A850="","",B850*86400*'Série de vazões medidas'!B852/1000000)</f>
        <v>#NUM!</v>
      </c>
      <c r="E850" t="e">
        <f>IF(A850="","",VLOOKUP(C850*1000000,'Dados gerais'!$C$28:$D$2916,2))</f>
        <v>#NUM!</v>
      </c>
      <c r="F850" s="5" t="e">
        <f>IF(A850="","",VLOOKUP(MONTH($A850),'Dados gerais'!$I$5:$J$16,2))</f>
        <v>#NUM!</v>
      </c>
      <c r="G850" s="5" t="e">
        <f t="shared" si="52"/>
        <v>#NUM!</v>
      </c>
      <c r="H850" s="1" t="e">
        <f>IF(A850="","",IF(C850&lt;'Dados gerais'!$B$15/1000000,0,('Dados gerais'!$B$21+'Dados gerais'!$B$19)*86400*'Série de vazões medidas'!B852/1000000))</f>
        <v>#NUM!</v>
      </c>
      <c r="I850" s="5" t="e">
        <f t="shared" si="53"/>
        <v>#NUM!</v>
      </c>
      <c r="J850" s="5" t="e">
        <f>IF(A850="","",MAX(0,I850-'Dados gerais'!$B$14/1000000))</f>
        <v>#NUM!</v>
      </c>
      <c r="K850" s="5" t="e">
        <f t="shared" si="55"/>
        <v>#NUM!</v>
      </c>
    </row>
    <row r="851" spans="1:11" x14ac:dyDescent="0.25">
      <c r="A851" s="2" t="e">
        <f>'Série de vazões medidas'!A853</f>
        <v>#NUM!</v>
      </c>
      <c r="B851" s="1" t="e">
        <f>IF(A851="","",'Série de vazões medidas'!C853*'Dados gerais'!$B$11/'Dados gerais'!$B$10)</f>
        <v>#NUM!</v>
      </c>
      <c r="C851" s="4" t="e">
        <f t="shared" si="54"/>
        <v>#NUM!</v>
      </c>
      <c r="D851" s="4" t="e">
        <f>IF(A851="","",B851*86400*'Série de vazões medidas'!B853/1000000)</f>
        <v>#NUM!</v>
      </c>
      <c r="E851" t="e">
        <f>IF(A851="","",VLOOKUP(C851*1000000,'Dados gerais'!$C$28:$D$2916,2))</f>
        <v>#NUM!</v>
      </c>
      <c r="F851" s="5" t="e">
        <f>IF(A851="","",VLOOKUP(MONTH($A851),'Dados gerais'!$I$5:$J$16,2))</f>
        <v>#NUM!</v>
      </c>
      <c r="G851" s="5" t="e">
        <f t="shared" si="52"/>
        <v>#NUM!</v>
      </c>
      <c r="H851" s="1" t="e">
        <f>IF(A851="","",IF(C851&lt;'Dados gerais'!$B$15/1000000,0,('Dados gerais'!$B$21+'Dados gerais'!$B$19)*86400*'Série de vazões medidas'!B853/1000000))</f>
        <v>#NUM!</v>
      </c>
      <c r="I851" s="5" t="e">
        <f t="shared" si="53"/>
        <v>#NUM!</v>
      </c>
      <c r="J851" s="5" t="e">
        <f>IF(A851="","",MAX(0,I851-'Dados gerais'!$B$14/1000000))</f>
        <v>#NUM!</v>
      </c>
      <c r="K851" s="5" t="e">
        <f t="shared" si="55"/>
        <v>#NUM!</v>
      </c>
    </row>
    <row r="852" spans="1:11" x14ac:dyDescent="0.25">
      <c r="A852" s="2" t="e">
        <f>'Série de vazões medidas'!A854</f>
        <v>#NUM!</v>
      </c>
      <c r="B852" s="1" t="e">
        <f>IF(A852="","",'Série de vazões medidas'!C854*'Dados gerais'!$B$11/'Dados gerais'!$B$10)</f>
        <v>#NUM!</v>
      </c>
      <c r="C852" s="4" t="e">
        <f t="shared" si="54"/>
        <v>#NUM!</v>
      </c>
      <c r="D852" s="4" t="e">
        <f>IF(A852="","",B852*86400*'Série de vazões medidas'!B854/1000000)</f>
        <v>#NUM!</v>
      </c>
      <c r="E852" t="e">
        <f>IF(A852="","",VLOOKUP(C852*1000000,'Dados gerais'!$C$28:$D$2916,2))</f>
        <v>#NUM!</v>
      </c>
      <c r="F852" s="5" t="e">
        <f>IF(A852="","",VLOOKUP(MONTH($A852),'Dados gerais'!$I$5:$J$16,2))</f>
        <v>#NUM!</v>
      </c>
      <c r="G852" s="5" t="e">
        <f t="shared" si="52"/>
        <v>#NUM!</v>
      </c>
      <c r="H852" s="1" t="e">
        <f>IF(A852="","",IF(C852&lt;'Dados gerais'!$B$15/1000000,0,('Dados gerais'!$B$21+'Dados gerais'!$B$19)*86400*'Série de vazões medidas'!B854/1000000))</f>
        <v>#NUM!</v>
      </c>
      <c r="I852" s="5" t="e">
        <f t="shared" si="53"/>
        <v>#NUM!</v>
      </c>
      <c r="J852" s="5" t="e">
        <f>IF(A852="","",MAX(0,I852-'Dados gerais'!$B$14/1000000))</f>
        <v>#NUM!</v>
      </c>
      <c r="K852" s="5" t="e">
        <f t="shared" si="55"/>
        <v>#NUM!</v>
      </c>
    </row>
    <row r="853" spans="1:11" x14ac:dyDescent="0.25">
      <c r="A853" s="2" t="e">
        <f>'Série de vazões medidas'!A855</f>
        <v>#NUM!</v>
      </c>
      <c r="B853" s="1" t="e">
        <f>IF(A853="","",'Série de vazões medidas'!C855*'Dados gerais'!$B$11/'Dados gerais'!$B$10)</f>
        <v>#NUM!</v>
      </c>
      <c r="C853" s="4" t="e">
        <f t="shared" si="54"/>
        <v>#NUM!</v>
      </c>
      <c r="D853" s="4" t="e">
        <f>IF(A853="","",B853*86400*'Série de vazões medidas'!B855/1000000)</f>
        <v>#NUM!</v>
      </c>
      <c r="E853" t="e">
        <f>IF(A853="","",VLOOKUP(C853*1000000,'Dados gerais'!$C$28:$D$2916,2))</f>
        <v>#NUM!</v>
      </c>
      <c r="F853" s="5" t="e">
        <f>IF(A853="","",VLOOKUP(MONTH($A853),'Dados gerais'!$I$5:$J$16,2))</f>
        <v>#NUM!</v>
      </c>
      <c r="G853" s="5" t="e">
        <f t="shared" si="52"/>
        <v>#NUM!</v>
      </c>
      <c r="H853" s="1" t="e">
        <f>IF(A853="","",IF(C853&lt;'Dados gerais'!$B$15/1000000,0,('Dados gerais'!$B$21+'Dados gerais'!$B$19)*86400*'Série de vazões medidas'!B855/1000000))</f>
        <v>#NUM!</v>
      </c>
      <c r="I853" s="5" t="e">
        <f t="shared" si="53"/>
        <v>#NUM!</v>
      </c>
      <c r="J853" s="5" t="e">
        <f>IF(A853="","",MAX(0,I853-'Dados gerais'!$B$14/1000000))</f>
        <v>#NUM!</v>
      </c>
      <c r="K853" s="5" t="e">
        <f t="shared" si="55"/>
        <v>#NUM!</v>
      </c>
    </row>
    <row r="854" spans="1:11" x14ac:dyDescent="0.25">
      <c r="A854" s="2" t="e">
        <f>'Série de vazões medidas'!A856</f>
        <v>#NUM!</v>
      </c>
      <c r="B854" s="1" t="e">
        <f>IF(A854="","",'Série de vazões medidas'!C856*'Dados gerais'!$B$11/'Dados gerais'!$B$10)</f>
        <v>#NUM!</v>
      </c>
      <c r="C854" s="4" t="e">
        <f t="shared" si="54"/>
        <v>#NUM!</v>
      </c>
      <c r="D854" s="4" t="e">
        <f>IF(A854="","",B854*86400*'Série de vazões medidas'!B856/1000000)</f>
        <v>#NUM!</v>
      </c>
      <c r="E854" t="e">
        <f>IF(A854="","",VLOOKUP(C854*1000000,'Dados gerais'!$C$28:$D$2916,2))</f>
        <v>#NUM!</v>
      </c>
      <c r="F854" s="5" t="e">
        <f>IF(A854="","",VLOOKUP(MONTH($A854),'Dados gerais'!$I$5:$J$16,2))</f>
        <v>#NUM!</v>
      </c>
      <c r="G854" s="5" t="e">
        <f t="shared" si="52"/>
        <v>#NUM!</v>
      </c>
      <c r="H854" s="1" t="e">
        <f>IF(A854="","",IF(C854&lt;'Dados gerais'!$B$15/1000000,0,('Dados gerais'!$B$21+'Dados gerais'!$B$19)*86400*'Série de vazões medidas'!B856/1000000))</f>
        <v>#NUM!</v>
      </c>
      <c r="I854" s="5" t="e">
        <f t="shared" si="53"/>
        <v>#NUM!</v>
      </c>
      <c r="J854" s="5" t="e">
        <f>IF(A854="","",MAX(0,I854-'Dados gerais'!$B$14/1000000))</f>
        <v>#NUM!</v>
      </c>
      <c r="K854" s="5" t="e">
        <f t="shared" si="55"/>
        <v>#NUM!</v>
      </c>
    </row>
    <row r="855" spans="1:11" x14ac:dyDescent="0.25">
      <c r="A855" s="2" t="e">
        <f>'Série de vazões medidas'!A857</f>
        <v>#NUM!</v>
      </c>
      <c r="B855" s="1" t="e">
        <f>IF(A855="","",'Série de vazões medidas'!C857*'Dados gerais'!$B$11/'Dados gerais'!$B$10)</f>
        <v>#NUM!</v>
      </c>
      <c r="C855" s="4" t="e">
        <f t="shared" si="54"/>
        <v>#NUM!</v>
      </c>
      <c r="D855" s="4" t="e">
        <f>IF(A855="","",B855*86400*'Série de vazões medidas'!B857/1000000)</f>
        <v>#NUM!</v>
      </c>
      <c r="E855" t="e">
        <f>IF(A855="","",VLOOKUP(C855*1000000,'Dados gerais'!$C$28:$D$2916,2))</f>
        <v>#NUM!</v>
      </c>
      <c r="F855" s="5" t="e">
        <f>IF(A855="","",VLOOKUP(MONTH($A855),'Dados gerais'!$I$5:$J$16,2))</f>
        <v>#NUM!</v>
      </c>
      <c r="G855" s="5" t="e">
        <f t="shared" si="52"/>
        <v>#NUM!</v>
      </c>
      <c r="H855" s="1" t="e">
        <f>IF(A855="","",IF(C855&lt;'Dados gerais'!$B$15/1000000,0,('Dados gerais'!$B$21+'Dados gerais'!$B$19)*86400*'Série de vazões medidas'!B857/1000000))</f>
        <v>#NUM!</v>
      </c>
      <c r="I855" s="5" t="e">
        <f t="shared" si="53"/>
        <v>#NUM!</v>
      </c>
      <c r="J855" s="5" t="e">
        <f>IF(A855="","",MAX(0,I855-'Dados gerais'!$B$14/1000000))</f>
        <v>#NUM!</v>
      </c>
      <c r="K855" s="5" t="e">
        <f t="shared" si="55"/>
        <v>#NUM!</v>
      </c>
    </row>
    <row r="856" spans="1:11" x14ac:dyDescent="0.25">
      <c r="A856" s="2" t="e">
        <f>'Série de vazões medidas'!A858</f>
        <v>#NUM!</v>
      </c>
      <c r="B856" s="1" t="e">
        <f>IF(A856="","",'Série de vazões medidas'!C858*'Dados gerais'!$B$11/'Dados gerais'!$B$10)</f>
        <v>#NUM!</v>
      </c>
      <c r="C856" s="4" t="e">
        <f t="shared" si="54"/>
        <v>#NUM!</v>
      </c>
      <c r="D856" s="4" t="e">
        <f>IF(A856="","",B856*86400*'Série de vazões medidas'!B858/1000000)</f>
        <v>#NUM!</v>
      </c>
      <c r="E856" t="e">
        <f>IF(A856="","",VLOOKUP(C856*1000000,'Dados gerais'!$C$28:$D$2916,2))</f>
        <v>#NUM!</v>
      </c>
      <c r="F856" s="5" t="e">
        <f>IF(A856="","",VLOOKUP(MONTH($A856),'Dados gerais'!$I$5:$J$16,2))</f>
        <v>#NUM!</v>
      </c>
      <c r="G856" s="5" t="e">
        <f t="shared" si="52"/>
        <v>#NUM!</v>
      </c>
      <c r="H856" s="1" t="e">
        <f>IF(A856="","",IF(C856&lt;'Dados gerais'!$B$15/1000000,0,('Dados gerais'!$B$21+'Dados gerais'!$B$19)*86400*'Série de vazões medidas'!B858/1000000))</f>
        <v>#NUM!</v>
      </c>
      <c r="I856" s="5" t="e">
        <f t="shared" si="53"/>
        <v>#NUM!</v>
      </c>
      <c r="J856" s="5" t="e">
        <f>IF(A856="","",MAX(0,I856-'Dados gerais'!$B$14/1000000))</f>
        <v>#NUM!</v>
      </c>
      <c r="K856" s="5" t="e">
        <f t="shared" si="55"/>
        <v>#NUM!</v>
      </c>
    </row>
    <row r="857" spans="1:11" x14ac:dyDescent="0.25">
      <c r="A857" s="2" t="e">
        <f>'Série de vazões medidas'!A859</f>
        <v>#NUM!</v>
      </c>
      <c r="B857" s="1" t="e">
        <f>IF(A857="","",'Série de vazões medidas'!C859*'Dados gerais'!$B$11/'Dados gerais'!$B$10)</f>
        <v>#NUM!</v>
      </c>
      <c r="C857" s="4" t="e">
        <f t="shared" si="54"/>
        <v>#NUM!</v>
      </c>
      <c r="D857" s="4" t="e">
        <f>IF(A857="","",B857*86400*'Série de vazões medidas'!B859/1000000)</f>
        <v>#NUM!</v>
      </c>
      <c r="E857" t="e">
        <f>IF(A857="","",VLOOKUP(C857*1000000,'Dados gerais'!$C$28:$D$2916,2))</f>
        <v>#NUM!</v>
      </c>
      <c r="F857" s="5" t="e">
        <f>IF(A857="","",VLOOKUP(MONTH($A857),'Dados gerais'!$I$5:$J$16,2))</f>
        <v>#NUM!</v>
      </c>
      <c r="G857" s="5" t="e">
        <f t="shared" si="52"/>
        <v>#NUM!</v>
      </c>
      <c r="H857" s="1" t="e">
        <f>IF(A857="","",IF(C857&lt;'Dados gerais'!$B$15/1000000,0,('Dados gerais'!$B$21+'Dados gerais'!$B$19)*86400*'Série de vazões medidas'!B859/1000000))</f>
        <v>#NUM!</v>
      </c>
      <c r="I857" s="5" t="e">
        <f t="shared" si="53"/>
        <v>#NUM!</v>
      </c>
      <c r="J857" s="5" t="e">
        <f>IF(A857="","",MAX(0,I857-'Dados gerais'!$B$14/1000000))</f>
        <v>#NUM!</v>
      </c>
      <c r="K857" s="5" t="e">
        <f t="shared" si="55"/>
        <v>#NUM!</v>
      </c>
    </row>
    <row r="858" spans="1:11" x14ac:dyDescent="0.25">
      <c r="A858" s="2" t="e">
        <f>'Série de vazões medidas'!A860</f>
        <v>#NUM!</v>
      </c>
      <c r="B858" s="1" t="e">
        <f>IF(A858="","",'Série de vazões medidas'!C860*'Dados gerais'!$B$11/'Dados gerais'!$B$10)</f>
        <v>#NUM!</v>
      </c>
      <c r="C858" s="4" t="e">
        <f t="shared" si="54"/>
        <v>#NUM!</v>
      </c>
      <c r="D858" s="4" t="e">
        <f>IF(A858="","",B858*86400*'Série de vazões medidas'!B860/1000000)</f>
        <v>#NUM!</v>
      </c>
      <c r="E858" t="e">
        <f>IF(A858="","",VLOOKUP(C858*1000000,'Dados gerais'!$C$28:$D$2916,2))</f>
        <v>#NUM!</v>
      </c>
      <c r="F858" s="5" t="e">
        <f>IF(A858="","",VLOOKUP(MONTH($A858),'Dados gerais'!$I$5:$J$16,2))</f>
        <v>#NUM!</v>
      </c>
      <c r="G858" s="5" t="e">
        <f t="shared" si="52"/>
        <v>#NUM!</v>
      </c>
      <c r="H858" s="1" t="e">
        <f>IF(A858="","",IF(C858&lt;'Dados gerais'!$B$15/1000000,0,('Dados gerais'!$B$21+'Dados gerais'!$B$19)*86400*'Série de vazões medidas'!B860/1000000))</f>
        <v>#NUM!</v>
      </c>
      <c r="I858" s="5" t="e">
        <f t="shared" si="53"/>
        <v>#NUM!</v>
      </c>
      <c r="J858" s="5" t="e">
        <f>IF(A858="","",MAX(0,I858-'Dados gerais'!$B$14/1000000))</f>
        <v>#NUM!</v>
      </c>
      <c r="K858" s="5" t="e">
        <f t="shared" si="55"/>
        <v>#NUM!</v>
      </c>
    </row>
    <row r="859" spans="1:11" x14ac:dyDescent="0.25">
      <c r="A859" s="2" t="e">
        <f>'Série de vazões medidas'!A861</f>
        <v>#NUM!</v>
      </c>
      <c r="B859" s="1" t="e">
        <f>IF(A859="","",'Série de vazões medidas'!C861*'Dados gerais'!$B$11/'Dados gerais'!$B$10)</f>
        <v>#NUM!</v>
      </c>
      <c r="C859" s="4" t="e">
        <f t="shared" si="54"/>
        <v>#NUM!</v>
      </c>
      <c r="D859" s="4" t="e">
        <f>IF(A859="","",B859*86400*'Série de vazões medidas'!B861/1000000)</f>
        <v>#NUM!</v>
      </c>
      <c r="E859" t="e">
        <f>IF(A859="","",VLOOKUP(C859*1000000,'Dados gerais'!$C$28:$D$2916,2))</f>
        <v>#NUM!</v>
      </c>
      <c r="F859" s="5" t="e">
        <f>IF(A859="","",VLOOKUP(MONTH($A859),'Dados gerais'!$I$5:$J$16,2))</f>
        <v>#NUM!</v>
      </c>
      <c r="G859" s="5" t="e">
        <f t="shared" si="52"/>
        <v>#NUM!</v>
      </c>
      <c r="H859" s="1" t="e">
        <f>IF(A859="","",IF(C859&lt;'Dados gerais'!$B$15/1000000,0,('Dados gerais'!$B$21+'Dados gerais'!$B$19)*86400*'Série de vazões medidas'!B861/1000000))</f>
        <v>#NUM!</v>
      </c>
      <c r="I859" s="5" t="e">
        <f t="shared" si="53"/>
        <v>#NUM!</v>
      </c>
      <c r="J859" s="5" t="e">
        <f>IF(A859="","",MAX(0,I859-'Dados gerais'!$B$14/1000000))</f>
        <v>#NUM!</v>
      </c>
      <c r="K859" s="5" t="e">
        <f t="shared" si="55"/>
        <v>#NUM!</v>
      </c>
    </row>
    <row r="860" spans="1:11" x14ac:dyDescent="0.25">
      <c r="A860" s="2" t="e">
        <f>'Série de vazões medidas'!A862</f>
        <v>#NUM!</v>
      </c>
      <c r="B860" s="1" t="e">
        <f>IF(A860="","",'Série de vazões medidas'!C862*'Dados gerais'!$B$11/'Dados gerais'!$B$10)</f>
        <v>#NUM!</v>
      </c>
      <c r="C860" s="4" t="e">
        <f t="shared" si="54"/>
        <v>#NUM!</v>
      </c>
      <c r="D860" s="4" t="e">
        <f>IF(A860="","",B860*86400*'Série de vazões medidas'!B862/1000000)</f>
        <v>#NUM!</v>
      </c>
      <c r="E860" t="e">
        <f>IF(A860="","",VLOOKUP(C860*1000000,'Dados gerais'!$C$28:$D$2916,2))</f>
        <v>#NUM!</v>
      </c>
      <c r="F860" s="5" t="e">
        <f>IF(A860="","",VLOOKUP(MONTH($A860),'Dados gerais'!$I$5:$J$16,2))</f>
        <v>#NUM!</v>
      </c>
      <c r="G860" s="5" t="e">
        <f t="shared" si="52"/>
        <v>#NUM!</v>
      </c>
      <c r="H860" s="1" t="e">
        <f>IF(A860="","",IF(C860&lt;'Dados gerais'!$B$15/1000000,0,('Dados gerais'!$B$21+'Dados gerais'!$B$19)*86400*'Série de vazões medidas'!B862/1000000))</f>
        <v>#NUM!</v>
      </c>
      <c r="I860" s="5" t="e">
        <f t="shared" si="53"/>
        <v>#NUM!</v>
      </c>
      <c r="J860" s="5" t="e">
        <f>IF(A860="","",MAX(0,I860-'Dados gerais'!$B$14/1000000))</f>
        <v>#NUM!</v>
      </c>
      <c r="K860" s="5" t="e">
        <f t="shared" si="55"/>
        <v>#NUM!</v>
      </c>
    </row>
    <row r="861" spans="1:11" x14ac:dyDescent="0.25">
      <c r="A861" s="2" t="e">
        <f>'Série de vazões medidas'!A863</f>
        <v>#NUM!</v>
      </c>
      <c r="B861" s="1" t="e">
        <f>IF(A861="","",'Série de vazões medidas'!C863*'Dados gerais'!$B$11/'Dados gerais'!$B$10)</f>
        <v>#NUM!</v>
      </c>
      <c r="C861" s="4" t="e">
        <f t="shared" si="54"/>
        <v>#NUM!</v>
      </c>
      <c r="D861" s="4" t="e">
        <f>IF(A861="","",B861*86400*'Série de vazões medidas'!B863/1000000)</f>
        <v>#NUM!</v>
      </c>
      <c r="E861" t="e">
        <f>IF(A861="","",VLOOKUP(C861*1000000,'Dados gerais'!$C$28:$D$2916,2))</f>
        <v>#NUM!</v>
      </c>
      <c r="F861" s="5" t="e">
        <f>IF(A861="","",VLOOKUP(MONTH($A861),'Dados gerais'!$I$5:$J$16,2))</f>
        <v>#NUM!</v>
      </c>
      <c r="G861" s="5" t="e">
        <f t="shared" si="52"/>
        <v>#NUM!</v>
      </c>
      <c r="H861" s="1" t="e">
        <f>IF(A861="","",IF(C861&lt;'Dados gerais'!$B$15/1000000,0,('Dados gerais'!$B$21+'Dados gerais'!$B$19)*86400*'Série de vazões medidas'!B863/1000000))</f>
        <v>#NUM!</v>
      </c>
      <c r="I861" s="5" t="e">
        <f t="shared" si="53"/>
        <v>#NUM!</v>
      </c>
      <c r="J861" s="5" t="e">
        <f>IF(A861="","",MAX(0,I861-'Dados gerais'!$B$14/1000000))</f>
        <v>#NUM!</v>
      </c>
      <c r="K861" s="5" t="e">
        <f t="shared" si="55"/>
        <v>#NUM!</v>
      </c>
    </row>
    <row r="862" spans="1:11" x14ac:dyDescent="0.25">
      <c r="A862" s="2" t="e">
        <f>'Série de vazões medidas'!A864</f>
        <v>#NUM!</v>
      </c>
      <c r="B862" s="1" t="e">
        <f>IF(A862="","",'Série de vazões medidas'!C864*'Dados gerais'!$B$11/'Dados gerais'!$B$10)</f>
        <v>#NUM!</v>
      </c>
      <c r="C862" s="4" t="e">
        <f t="shared" si="54"/>
        <v>#NUM!</v>
      </c>
      <c r="D862" s="4" t="e">
        <f>IF(A862="","",B862*86400*'Série de vazões medidas'!B864/1000000)</f>
        <v>#NUM!</v>
      </c>
      <c r="E862" t="e">
        <f>IF(A862="","",VLOOKUP(C862*1000000,'Dados gerais'!$C$28:$D$2916,2))</f>
        <v>#NUM!</v>
      </c>
      <c r="F862" s="5" t="e">
        <f>IF(A862="","",VLOOKUP(MONTH($A862),'Dados gerais'!$I$5:$J$16,2))</f>
        <v>#NUM!</v>
      </c>
      <c r="G862" s="5" t="e">
        <f t="shared" si="52"/>
        <v>#NUM!</v>
      </c>
      <c r="H862" s="1" t="e">
        <f>IF(A862="","",IF(C862&lt;'Dados gerais'!$B$15/1000000,0,('Dados gerais'!$B$21+'Dados gerais'!$B$19)*86400*'Série de vazões medidas'!B864/1000000))</f>
        <v>#NUM!</v>
      </c>
      <c r="I862" s="5" t="e">
        <f t="shared" si="53"/>
        <v>#NUM!</v>
      </c>
      <c r="J862" s="5" t="e">
        <f>IF(A862="","",MAX(0,I862-'Dados gerais'!$B$14/1000000))</f>
        <v>#NUM!</v>
      </c>
      <c r="K862" s="5" t="e">
        <f t="shared" si="55"/>
        <v>#NUM!</v>
      </c>
    </row>
    <row r="863" spans="1:11" x14ac:dyDescent="0.25">
      <c r="A863" s="2" t="e">
        <f>'Série de vazões medidas'!A865</f>
        <v>#NUM!</v>
      </c>
      <c r="B863" s="1" t="e">
        <f>IF(A863="","",'Série de vazões medidas'!C865*'Dados gerais'!$B$11/'Dados gerais'!$B$10)</f>
        <v>#NUM!</v>
      </c>
      <c r="C863" s="4" t="e">
        <f t="shared" si="54"/>
        <v>#NUM!</v>
      </c>
      <c r="D863" s="4" t="e">
        <f>IF(A863="","",B863*86400*'Série de vazões medidas'!B865/1000000)</f>
        <v>#NUM!</v>
      </c>
      <c r="E863" t="e">
        <f>IF(A863="","",VLOOKUP(C863*1000000,'Dados gerais'!$C$28:$D$2916,2))</f>
        <v>#NUM!</v>
      </c>
      <c r="F863" s="5" t="e">
        <f>IF(A863="","",VLOOKUP(MONTH($A863),'Dados gerais'!$I$5:$J$16,2))</f>
        <v>#NUM!</v>
      </c>
      <c r="G863" s="5" t="e">
        <f t="shared" si="52"/>
        <v>#NUM!</v>
      </c>
      <c r="H863" s="1" t="e">
        <f>IF(A863="","",IF(C863&lt;'Dados gerais'!$B$15/1000000,0,('Dados gerais'!$B$21+'Dados gerais'!$B$19)*86400*'Série de vazões medidas'!B865/1000000))</f>
        <v>#NUM!</v>
      </c>
      <c r="I863" s="5" t="e">
        <f t="shared" si="53"/>
        <v>#NUM!</v>
      </c>
      <c r="J863" s="5" t="e">
        <f>IF(A863="","",MAX(0,I863-'Dados gerais'!$B$14/1000000))</f>
        <v>#NUM!</v>
      </c>
      <c r="K863" s="5" t="e">
        <f t="shared" si="55"/>
        <v>#NUM!</v>
      </c>
    </row>
    <row r="864" spans="1:11" x14ac:dyDescent="0.25">
      <c r="A864" s="2" t="e">
        <f>'Série de vazões medidas'!A866</f>
        <v>#NUM!</v>
      </c>
      <c r="B864" s="1" t="e">
        <f>IF(A864="","",'Série de vazões medidas'!C866*'Dados gerais'!$B$11/'Dados gerais'!$B$10)</f>
        <v>#NUM!</v>
      </c>
      <c r="C864" s="4" t="e">
        <f t="shared" si="54"/>
        <v>#NUM!</v>
      </c>
      <c r="D864" s="4" t="e">
        <f>IF(A864="","",B864*86400*'Série de vazões medidas'!B866/1000000)</f>
        <v>#NUM!</v>
      </c>
      <c r="E864" t="e">
        <f>IF(A864="","",VLOOKUP(C864*1000000,'Dados gerais'!$C$28:$D$2916,2))</f>
        <v>#NUM!</v>
      </c>
      <c r="F864" s="5" t="e">
        <f>IF(A864="","",VLOOKUP(MONTH($A864),'Dados gerais'!$I$5:$J$16,2))</f>
        <v>#NUM!</v>
      </c>
      <c r="G864" s="5" t="e">
        <f t="shared" si="52"/>
        <v>#NUM!</v>
      </c>
      <c r="H864" s="1" t="e">
        <f>IF(A864="","",IF(C864&lt;'Dados gerais'!$B$15/1000000,0,('Dados gerais'!$B$21+'Dados gerais'!$B$19)*86400*'Série de vazões medidas'!B866/1000000))</f>
        <v>#NUM!</v>
      </c>
      <c r="I864" s="5" t="e">
        <f t="shared" si="53"/>
        <v>#NUM!</v>
      </c>
      <c r="J864" s="5" t="e">
        <f>IF(A864="","",MAX(0,I864-'Dados gerais'!$B$14/1000000))</f>
        <v>#NUM!</v>
      </c>
      <c r="K864" s="5" t="e">
        <f t="shared" si="55"/>
        <v>#NUM!</v>
      </c>
    </row>
    <row r="865" spans="1:11" x14ac:dyDescent="0.25">
      <c r="A865" s="2" t="e">
        <f>'Série de vazões medidas'!A867</f>
        <v>#NUM!</v>
      </c>
      <c r="B865" s="1" t="e">
        <f>IF(A865="","",'Série de vazões medidas'!C867*'Dados gerais'!$B$11/'Dados gerais'!$B$10)</f>
        <v>#NUM!</v>
      </c>
      <c r="C865" s="4" t="e">
        <f t="shared" si="54"/>
        <v>#NUM!</v>
      </c>
      <c r="D865" s="4" t="e">
        <f>IF(A865="","",B865*86400*'Série de vazões medidas'!B867/1000000)</f>
        <v>#NUM!</v>
      </c>
      <c r="E865" t="e">
        <f>IF(A865="","",VLOOKUP(C865*1000000,'Dados gerais'!$C$28:$D$2916,2))</f>
        <v>#NUM!</v>
      </c>
      <c r="F865" s="5" t="e">
        <f>IF(A865="","",VLOOKUP(MONTH($A865),'Dados gerais'!$I$5:$J$16,2))</f>
        <v>#NUM!</v>
      </c>
      <c r="G865" s="5" t="e">
        <f t="shared" si="52"/>
        <v>#NUM!</v>
      </c>
      <c r="H865" s="1" t="e">
        <f>IF(A865="","",IF(C865&lt;'Dados gerais'!$B$15/1000000,0,('Dados gerais'!$B$21+'Dados gerais'!$B$19)*86400*'Série de vazões medidas'!B867/1000000))</f>
        <v>#NUM!</v>
      </c>
      <c r="I865" s="5" t="e">
        <f t="shared" si="53"/>
        <v>#NUM!</v>
      </c>
      <c r="J865" s="5" t="e">
        <f>IF(A865="","",MAX(0,I865-'Dados gerais'!$B$14/1000000))</f>
        <v>#NUM!</v>
      </c>
      <c r="K865" s="5" t="e">
        <f t="shared" si="55"/>
        <v>#NUM!</v>
      </c>
    </row>
    <row r="866" spans="1:11" x14ac:dyDescent="0.25">
      <c r="A866" s="2" t="e">
        <f>'Série de vazões medidas'!A868</f>
        <v>#NUM!</v>
      </c>
      <c r="B866" s="1" t="e">
        <f>IF(A866="","",'Série de vazões medidas'!C868*'Dados gerais'!$B$11/'Dados gerais'!$B$10)</f>
        <v>#NUM!</v>
      </c>
      <c r="C866" s="4" t="e">
        <f t="shared" si="54"/>
        <v>#NUM!</v>
      </c>
      <c r="D866" s="4" t="e">
        <f>IF(A866="","",B866*86400*'Série de vazões medidas'!B868/1000000)</f>
        <v>#NUM!</v>
      </c>
      <c r="E866" t="e">
        <f>IF(A866="","",VLOOKUP(C866*1000000,'Dados gerais'!$C$28:$D$2916,2))</f>
        <v>#NUM!</v>
      </c>
      <c r="F866" s="5" t="e">
        <f>IF(A866="","",VLOOKUP(MONTH($A866),'Dados gerais'!$I$5:$J$16,2))</f>
        <v>#NUM!</v>
      </c>
      <c r="G866" s="5" t="e">
        <f t="shared" si="52"/>
        <v>#NUM!</v>
      </c>
      <c r="H866" s="1" t="e">
        <f>IF(A866="","",IF(C866&lt;'Dados gerais'!$B$15/1000000,0,('Dados gerais'!$B$21+'Dados gerais'!$B$19)*86400*'Série de vazões medidas'!B868/1000000))</f>
        <v>#NUM!</v>
      </c>
      <c r="I866" s="5" t="e">
        <f t="shared" si="53"/>
        <v>#NUM!</v>
      </c>
      <c r="J866" s="5" t="e">
        <f>IF(A866="","",MAX(0,I866-'Dados gerais'!$B$14/1000000))</f>
        <v>#NUM!</v>
      </c>
      <c r="K866" s="5" t="e">
        <f t="shared" si="55"/>
        <v>#NUM!</v>
      </c>
    </row>
    <row r="867" spans="1:11" x14ac:dyDescent="0.25">
      <c r="A867" s="2" t="e">
        <f>'Série de vazões medidas'!A869</f>
        <v>#NUM!</v>
      </c>
      <c r="B867" s="1" t="e">
        <f>IF(A867="","",'Série de vazões medidas'!C869*'Dados gerais'!$B$11/'Dados gerais'!$B$10)</f>
        <v>#NUM!</v>
      </c>
      <c r="C867" s="4" t="e">
        <f t="shared" si="54"/>
        <v>#NUM!</v>
      </c>
      <c r="D867" s="4" t="e">
        <f>IF(A867="","",B867*86400*'Série de vazões medidas'!B869/1000000)</f>
        <v>#NUM!</v>
      </c>
      <c r="E867" t="e">
        <f>IF(A867="","",VLOOKUP(C867*1000000,'Dados gerais'!$C$28:$D$2916,2))</f>
        <v>#NUM!</v>
      </c>
      <c r="F867" s="5" t="e">
        <f>IF(A867="","",VLOOKUP(MONTH($A867),'Dados gerais'!$I$5:$J$16,2))</f>
        <v>#NUM!</v>
      </c>
      <c r="G867" s="5" t="e">
        <f t="shared" si="52"/>
        <v>#NUM!</v>
      </c>
      <c r="H867" s="1" t="e">
        <f>IF(A867="","",IF(C867&lt;'Dados gerais'!$B$15/1000000,0,('Dados gerais'!$B$21+'Dados gerais'!$B$19)*86400*'Série de vazões medidas'!B869/1000000))</f>
        <v>#NUM!</v>
      </c>
      <c r="I867" s="5" t="e">
        <f t="shared" si="53"/>
        <v>#NUM!</v>
      </c>
      <c r="J867" s="5" t="e">
        <f>IF(A867="","",MAX(0,I867-'Dados gerais'!$B$14/1000000))</f>
        <v>#NUM!</v>
      </c>
      <c r="K867" s="5" t="e">
        <f t="shared" si="55"/>
        <v>#NUM!</v>
      </c>
    </row>
    <row r="868" spans="1:11" x14ac:dyDescent="0.25">
      <c r="A868" s="2" t="e">
        <f>'Série de vazões medidas'!A870</f>
        <v>#NUM!</v>
      </c>
      <c r="B868" s="1" t="e">
        <f>IF(A868="","",'Série de vazões medidas'!C870*'Dados gerais'!$B$11/'Dados gerais'!$B$10)</f>
        <v>#NUM!</v>
      </c>
      <c r="C868" s="4" t="e">
        <f t="shared" si="54"/>
        <v>#NUM!</v>
      </c>
      <c r="D868" s="4" t="e">
        <f>IF(A868="","",B868*86400*'Série de vazões medidas'!B870/1000000)</f>
        <v>#NUM!</v>
      </c>
      <c r="E868" t="e">
        <f>IF(A868="","",VLOOKUP(C868*1000000,'Dados gerais'!$C$28:$D$2916,2))</f>
        <v>#NUM!</v>
      </c>
      <c r="F868" s="5" t="e">
        <f>IF(A868="","",VLOOKUP(MONTH($A868),'Dados gerais'!$I$5:$J$16,2))</f>
        <v>#NUM!</v>
      </c>
      <c r="G868" s="5" t="e">
        <f t="shared" si="52"/>
        <v>#NUM!</v>
      </c>
      <c r="H868" s="1" t="e">
        <f>IF(A868="","",IF(C868&lt;'Dados gerais'!$B$15/1000000,0,('Dados gerais'!$B$21+'Dados gerais'!$B$19)*86400*'Série de vazões medidas'!B870/1000000))</f>
        <v>#NUM!</v>
      </c>
      <c r="I868" s="5" t="e">
        <f t="shared" si="53"/>
        <v>#NUM!</v>
      </c>
      <c r="J868" s="5" t="e">
        <f>IF(A868="","",MAX(0,I868-'Dados gerais'!$B$14/1000000))</f>
        <v>#NUM!</v>
      </c>
      <c r="K868" s="5" t="e">
        <f t="shared" si="55"/>
        <v>#NUM!</v>
      </c>
    </row>
    <row r="869" spans="1:11" x14ac:dyDescent="0.25">
      <c r="A869" s="2" t="e">
        <f>'Série de vazões medidas'!A871</f>
        <v>#NUM!</v>
      </c>
      <c r="B869" s="1" t="e">
        <f>IF(A869="","",'Série de vazões medidas'!C871*'Dados gerais'!$B$11/'Dados gerais'!$B$10)</f>
        <v>#NUM!</v>
      </c>
      <c r="C869" s="4" t="e">
        <f t="shared" si="54"/>
        <v>#NUM!</v>
      </c>
      <c r="D869" s="4" t="e">
        <f>IF(A869="","",B869*86400*'Série de vazões medidas'!B871/1000000)</f>
        <v>#NUM!</v>
      </c>
      <c r="E869" t="e">
        <f>IF(A869="","",VLOOKUP(C869*1000000,'Dados gerais'!$C$28:$D$2916,2))</f>
        <v>#NUM!</v>
      </c>
      <c r="F869" s="5" t="e">
        <f>IF(A869="","",VLOOKUP(MONTH($A869),'Dados gerais'!$I$5:$J$16,2))</f>
        <v>#NUM!</v>
      </c>
      <c r="G869" s="5" t="e">
        <f t="shared" si="52"/>
        <v>#NUM!</v>
      </c>
      <c r="H869" s="1" t="e">
        <f>IF(A869="","",IF(C869&lt;'Dados gerais'!$B$15/1000000,0,('Dados gerais'!$B$21+'Dados gerais'!$B$19)*86400*'Série de vazões medidas'!B871/1000000))</f>
        <v>#NUM!</v>
      </c>
      <c r="I869" s="5" t="e">
        <f t="shared" si="53"/>
        <v>#NUM!</v>
      </c>
      <c r="J869" s="5" t="e">
        <f>IF(A869="","",MAX(0,I869-'Dados gerais'!$B$14/1000000))</f>
        <v>#NUM!</v>
      </c>
      <c r="K869" s="5" t="e">
        <f t="shared" si="55"/>
        <v>#NUM!</v>
      </c>
    </row>
    <row r="870" spans="1:11" x14ac:dyDescent="0.25">
      <c r="A870" s="2" t="e">
        <f>'Série de vazões medidas'!A872</f>
        <v>#NUM!</v>
      </c>
      <c r="B870" s="1" t="e">
        <f>IF(A870="","",'Série de vazões medidas'!C872*'Dados gerais'!$B$11/'Dados gerais'!$B$10)</f>
        <v>#NUM!</v>
      </c>
      <c r="C870" s="4" t="e">
        <f t="shared" si="54"/>
        <v>#NUM!</v>
      </c>
      <c r="D870" s="4" t="e">
        <f>IF(A870="","",B870*86400*'Série de vazões medidas'!B872/1000000)</f>
        <v>#NUM!</v>
      </c>
      <c r="E870" t="e">
        <f>IF(A870="","",VLOOKUP(C870*1000000,'Dados gerais'!$C$28:$D$2916,2))</f>
        <v>#NUM!</v>
      </c>
      <c r="F870" s="5" t="e">
        <f>IF(A870="","",VLOOKUP(MONTH($A870),'Dados gerais'!$I$5:$J$16,2))</f>
        <v>#NUM!</v>
      </c>
      <c r="G870" s="5" t="e">
        <f t="shared" si="52"/>
        <v>#NUM!</v>
      </c>
      <c r="H870" s="1" t="e">
        <f>IF(A870="","",IF(C870&lt;'Dados gerais'!$B$15/1000000,0,('Dados gerais'!$B$21+'Dados gerais'!$B$19)*86400*'Série de vazões medidas'!B872/1000000))</f>
        <v>#NUM!</v>
      </c>
      <c r="I870" s="5" t="e">
        <f t="shared" si="53"/>
        <v>#NUM!</v>
      </c>
      <c r="J870" s="5" t="e">
        <f>IF(A870="","",MAX(0,I870-'Dados gerais'!$B$14/1000000))</f>
        <v>#NUM!</v>
      </c>
      <c r="K870" s="5" t="e">
        <f t="shared" si="55"/>
        <v>#NUM!</v>
      </c>
    </row>
    <row r="871" spans="1:11" x14ac:dyDescent="0.25">
      <c r="A871" s="2" t="e">
        <f>'Série de vazões medidas'!A873</f>
        <v>#NUM!</v>
      </c>
      <c r="B871" s="1" t="e">
        <f>IF(A871="","",'Série de vazões medidas'!C873*'Dados gerais'!$B$11/'Dados gerais'!$B$10)</f>
        <v>#NUM!</v>
      </c>
      <c r="C871" s="4" t="e">
        <f t="shared" si="54"/>
        <v>#NUM!</v>
      </c>
      <c r="D871" s="4" t="e">
        <f>IF(A871="","",B871*86400*'Série de vazões medidas'!B873/1000000)</f>
        <v>#NUM!</v>
      </c>
      <c r="E871" t="e">
        <f>IF(A871="","",VLOOKUP(C871*1000000,'Dados gerais'!$C$28:$D$2916,2))</f>
        <v>#NUM!</v>
      </c>
      <c r="F871" s="5" t="e">
        <f>IF(A871="","",VLOOKUP(MONTH($A871),'Dados gerais'!$I$5:$J$16,2))</f>
        <v>#NUM!</v>
      </c>
      <c r="G871" s="5" t="e">
        <f t="shared" si="52"/>
        <v>#NUM!</v>
      </c>
      <c r="H871" s="1" t="e">
        <f>IF(A871="","",IF(C871&lt;'Dados gerais'!$B$15/1000000,0,('Dados gerais'!$B$21+'Dados gerais'!$B$19)*86400*'Série de vazões medidas'!B873/1000000))</f>
        <v>#NUM!</v>
      </c>
      <c r="I871" s="5" t="e">
        <f t="shared" si="53"/>
        <v>#NUM!</v>
      </c>
      <c r="J871" s="5" t="e">
        <f>IF(A871="","",MAX(0,I871-'Dados gerais'!$B$14/1000000))</f>
        <v>#NUM!</v>
      </c>
      <c r="K871" s="5" t="e">
        <f t="shared" si="55"/>
        <v>#NUM!</v>
      </c>
    </row>
    <row r="872" spans="1:11" x14ac:dyDescent="0.25">
      <c r="A872" s="2" t="e">
        <f>'Série de vazões medidas'!A874</f>
        <v>#NUM!</v>
      </c>
      <c r="B872" s="1" t="e">
        <f>IF(A872="","",'Série de vazões medidas'!C874*'Dados gerais'!$B$11/'Dados gerais'!$B$10)</f>
        <v>#NUM!</v>
      </c>
      <c r="C872" s="4" t="e">
        <f t="shared" si="54"/>
        <v>#NUM!</v>
      </c>
      <c r="D872" s="4" t="e">
        <f>IF(A872="","",B872*86400*'Série de vazões medidas'!B874/1000000)</f>
        <v>#NUM!</v>
      </c>
      <c r="E872" t="e">
        <f>IF(A872="","",VLOOKUP(C872*1000000,'Dados gerais'!$C$28:$D$2916,2))</f>
        <v>#NUM!</v>
      </c>
      <c r="F872" s="5" t="e">
        <f>IF(A872="","",VLOOKUP(MONTH($A872),'Dados gerais'!$I$5:$J$16,2))</f>
        <v>#NUM!</v>
      </c>
      <c r="G872" s="5" t="e">
        <f t="shared" si="52"/>
        <v>#NUM!</v>
      </c>
      <c r="H872" s="1" t="e">
        <f>IF(A872="","",IF(C872&lt;'Dados gerais'!$B$15/1000000,0,('Dados gerais'!$B$21+'Dados gerais'!$B$19)*86400*'Série de vazões medidas'!B874/1000000))</f>
        <v>#NUM!</v>
      </c>
      <c r="I872" s="5" t="e">
        <f t="shared" si="53"/>
        <v>#NUM!</v>
      </c>
      <c r="J872" s="5" t="e">
        <f>IF(A872="","",MAX(0,I872-'Dados gerais'!$B$14/1000000))</f>
        <v>#NUM!</v>
      </c>
      <c r="K872" s="5" t="e">
        <f t="shared" si="55"/>
        <v>#NUM!</v>
      </c>
    </row>
    <row r="873" spans="1:11" x14ac:dyDescent="0.25">
      <c r="A873" s="2" t="e">
        <f>'Série de vazões medidas'!A875</f>
        <v>#NUM!</v>
      </c>
      <c r="B873" s="1" t="e">
        <f>IF(A873="","",'Série de vazões medidas'!C875*'Dados gerais'!$B$11/'Dados gerais'!$B$10)</f>
        <v>#NUM!</v>
      </c>
      <c r="C873" s="4" t="e">
        <f t="shared" si="54"/>
        <v>#NUM!</v>
      </c>
      <c r="D873" s="4" t="e">
        <f>IF(A873="","",B873*86400*'Série de vazões medidas'!B875/1000000)</f>
        <v>#NUM!</v>
      </c>
      <c r="E873" t="e">
        <f>IF(A873="","",VLOOKUP(C873*1000000,'Dados gerais'!$C$28:$D$2916,2))</f>
        <v>#NUM!</v>
      </c>
      <c r="F873" s="5" t="e">
        <f>IF(A873="","",VLOOKUP(MONTH($A873),'Dados gerais'!$I$5:$J$16,2))</f>
        <v>#NUM!</v>
      </c>
      <c r="G873" s="5" t="e">
        <f t="shared" si="52"/>
        <v>#NUM!</v>
      </c>
      <c r="H873" s="1" t="e">
        <f>IF(A873="","",IF(C873&lt;'Dados gerais'!$B$15/1000000,0,('Dados gerais'!$B$21+'Dados gerais'!$B$19)*86400*'Série de vazões medidas'!B875/1000000))</f>
        <v>#NUM!</v>
      </c>
      <c r="I873" s="5" t="e">
        <f t="shared" si="53"/>
        <v>#NUM!</v>
      </c>
      <c r="J873" s="5" t="e">
        <f>IF(A873="","",MAX(0,I873-'Dados gerais'!$B$14/1000000))</f>
        <v>#NUM!</v>
      </c>
      <c r="K873" s="5" t="e">
        <f t="shared" si="55"/>
        <v>#NUM!</v>
      </c>
    </row>
    <row r="874" spans="1:11" x14ac:dyDescent="0.25">
      <c r="A874" s="2" t="e">
        <f>'Série de vazões medidas'!A876</f>
        <v>#NUM!</v>
      </c>
      <c r="B874" s="1" t="e">
        <f>IF(A874="","",'Série de vazões medidas'!C876*'Dados gerais'!$B$11/'Dados gerais'!$B$10)</f>
        <v>#NUM!</v>
      </c>
      <c r="C874" s="4" t="e">
        <f t="shared" si="54"/>
        <v>#NUM!</v>
      </c>
      <c r="D874" s="4" t="e">
        <f>IF(A874="","",B874*86400*'Série de vazões medidas'!B876/1000000)</f>
        <v>#NUM!</v>
      </c>
      <c r="E874" t="e">
        <f>IF(A874="","",VLOOKUP(C874*1000000,'Dados gerais'!$C$28:$D$2916,2))</f>
        <v>#NUM!</v>
      </c>
      <c r="F874" s="5" t="e">
        <f>IF(A874="","",VLOOKUP(MONTH($A874),'Dados gerais'!$I$5:$J$16,2))</f>
        <v>#NUM!</v>
      </c>
      <c r="G874" s="5" t="e">
        <f t="shared" si="52"/>
        <v>#NUM!</v>
      </c>
      <c r="H874" s="1" t="e">
        <f>IF(A874="","",IF(C874&lt;'Dados gerais'!$B$15/1000000,0,('Dados gerais'!$B$21+'Dados gerais'!$B$19)*86400*'Série de vazões medidas'!B876/1000000))</f>
        <v>#NUM!</v>
      </c>
      <c r="I874" s="5" t="e">
        <f t="shared" si="53"/>
        <v>#NUM!</v>
      </c>
      <c r="J874" s="5" t="e">
        <f>IF(A874="","",MAX(0,I874-'Dados gerais'!$B$14/1000000))</f>
        <v>#NUM!</v>
      </c>
      <c r="K874" s="5" t="e">
        <f t="shared" si="55"/>
        <v>#NUM!</v>
      </c>
    </row>
    <row r="875" spans="1:11" x14ac:dyDescent="0.25">
      <c r="A875" s="2" t="e">
        <f>'Série de vazões medidas'!A877</f>
        <v>#NUM!</v>
      </c>
      <c r="B875" s="1" t="e">
        <f>IF(A875="","",'Série de vazões medidas'!C877*'Dados gerais'!$B$11/'Dados gerais'!$B$10)</f>
        <v>#NUM!</v>
      </c>
      <c r="C875" s="4" t="e">
        <f t="shared" si="54"/>
        <v>#NUM!</v>
      </c>
      <c r="D875" s="4" t="e">
        <f>IF(A875="","",B875*86400*'Série de vazões medidas'!B877/1000000)</f>
        <v>#NUM!</v>
      </c>
      <c r="E875" t="e">
        <f>IF(A875="","",VLOOKUP(C875*1000000,'Dados gerais'!$C$28:$D$2916,2))</f>
        <v>#NUM!</v>
      </c>
      <c r="F875" s="5" t="e">
        <f>IF(A875="","",VLOOKUP(MONTH($A875),'Dados gerais'!$I$5:$J$16,2))</f>
        <v>#NUM!</v>
      </c>
      <c r="G875" s="5" t="e">
        <f t="shared" si="52"/>
        <v>#NUM!</v>
      </c>
      <c r="H875" s="1" t="e">
        <f>IF(A875="","",IF(C875&lt;'Dados gerais'!$B$15/1000000,0,('Dados gerais'!$B$21+'Dados gerais'!$B$19)*86400*'Série de vazões medidas'!B877/1000000))</f>
        <v>#NUM!</v>
      </c>
      <c r="I875" s="5" t="e">
        <f t="shared" si="53"/>
        <v>#NUM!</v>
      </c>
      <c r="J875" s="5" t="e">
        <f>IF(A875="","",MAX(0,I875-'Dados gerais'!$B$14/1000000))</f>
        <v>#NUM!</v>
      </c>
      <c r="K875" s="5" t="e">
        <f t="shared" si="55"/>
        <v>#NUM!</v>
      </c>
    </row>
    <row r="876" spans="1:11" x14ac:dyDescent="0.25">
      <c r="A876" s="2" t="e">
        <f>'Série de vazões medidas'!A878</f>
        <v>#NUM!</v>
      </c>
      <c r="B876" s="1" t="e">
        <f>IF(A876="","",'Série de vazões medidas'!C878*'Dados gerais'!$B$11/'Dados gerais'!$B$10)</f>
        <v>#NUM!</v>
      </c>
      <c r="C876" s="4" t="e">
        <f t="shared" si="54"/>
        <v>#NUM!</v>
      </c>
      <c r="D876" s="4" t="e">
        <f>IF(A876="","",B876*86400*'Série de vazões medidas'!B878/1000000)</f>
        <v>#NUM!</v>
      </c>
      <c r="E876" t="e">
        <f>IF(A876="","",VLOOKUP(C876*1000000,'Dados gerais'!$C$28:$D$2916,2))</f>
        <v>#NUM!</v>
      </c>
      <c r="F876" s="5" t="e">
        <f>IF(A876="","",VLOOKUP(MONTH($A876),'Dados gerais'!$I$5:$J$16,2))</f>
        <v>#NUM!</v>
      </c>
      <c r="G876" s="5" t="e">
        <f t="shared" si="52"/>
        <v>#NUM!</v>
      </c>
      <c r="H876" s="1" t="e">
        <f>IF(A876="","",IF(C876&lt;'Dados gerais'!$B$15/1000000,0,('Dados gerais'!$B$21+'Dados gerais'!$B$19)*86400*'Série de vazões medidas'!B878/1000000))</f>
        <v>#NUM!</v>
      </c>
      <c r="I876" s="5" t="e">
        <f t="shared" si="53"/>
        <v>#NUM!</v>
      </c>
      <c r="J876" s="5" t="e">
        <f>IF(A876="","",MAX(0,I876-'Dados gerais'!$B$14/1000000))</f>
        <v>#NUM!</v>
      </c>
      <c r="K876" s="5" t="e">
        <f t="shared" si="55"/>
        <v>#NUM!</v>
      </c>
    </row>
    <row r="877" spans="1:11" x14ac:dyDescent="0.25">
      <c r="A877" s="2" t="e">
        <f>'Série de vazões medidas'!A879</f>
        <v>#NUM!</v>
      </c>
      <c r="B877" s="1" t="e">
        <f>IF(A877="","",'Série de vazões medidas'!C879*'Dados gerais'!$B$11/'Dados gerais'!$B$10)</f>
        <v>#NUM!</v>
      </c>
      <c r="C877" s="4" t="e">
        <f t="shared" si="54"/>
        <v>#NUM!</v>
      </c>
      <c r="D877" s="4" t="e">
        <f>IF(A877="","",B877*86400*'Série de vazões medidas'!B879/1000000)</f>
        <v>#NUM!</v>
      </c>
      <c r="E877" t="e">
        <f>IF(A877="","",VLOOKUP(C877*1000000,'Dados gerais'!$C$28:$D$2916,2))</f>
        <v>#NUM!</v>
      </c>
      <c r="F877" s="5" t="e">
        <f>IF(A877="","",VLOOKUP(MONTH($A877),'Dados gerais'!$I$5:$J$16,2))</f>
        <v>#NUM!</v>
      </c>
      <c r="G877" s="5" t="e">
        <f t="shared" si="52"/>
        <v>#NUM!</v>
      </c>
      <c r="H877" s="1" t="e">
        <f>IF(A877="","",IF(C877&lt;'Dados gerais'!$B$15/1000000,0,('Dados gerais'!$B$21+'Dados gerais'!$B$19)*86400*'Série de vazões medidas'!B879/1000000))</f>
        <v>#NUM!</v>
      </c>
      <c r="I877" s="5" t="e">
        <f t="shared" si="53"/>
        <v>#NUM!</v>
      </c>
      <c r="J877" s="5" t="e">
        <f>IF(A877="","",MAX(0,I877-'Dados gerais'!$B$14/1000000))</f>
        <v>#NUM!</v>
      </c>
      <c r="K877" s="5" t="e">
        <f t="shared" si="55"/>
        <v>#NUM!</v>
      </c>
    </row>
    <row r="878" spans="1:11" x14ac:dyDescent="0.25">
      <c r="A878" s="2" t="e">
        <f>'Série de vazões medidas'!A880</f>
        <v>#NUM!</v>
      </c>
      <c r="B878" s="1" t="e">
        <f>IF(A878="","",'Série de vazões medidas'!C880*'Dados gerais'!$B$11/'Dados gerais'!$B$10)</f>
        <v>#NUM!</v>
      </c>
      <c r="C878" s="4" t="e">
        <f t="shared" si="54"/>
        <v>#NUM!</v>
      </c>
      <c r="D878" s="4" t="e">
        <f>IF(A878="","",B878*86400*'Série de vazões medidas'!B880/1000000)</f>
        <v>#NUM!</v>
      </c>
      <c r="E878" t="e">
        <f>IF(A878="","",VLOOKUP(C878*1000000,'Dados gerais'!$C$28:$D$2916,2))</f>
        <v>#NUM!</v>
      </c>
      <c r="F878" s="5" t="e">
        <f>IF(A878="","",VLOOKUP(MONTH($A878),'Dados gerais'!$I$5:$J$16,2))</f>
        <v>#NUM!</v>
      </c>
      <c r="G878" s="5" t="e">
        <f t="shared" si="52"/>
        <v>#NUM!</v>
      </c>
      <c r="H878" s="1" t="e">
        <f>IF(A878="","",IF(C878&lt;'Dados gerais'!$B$15/1000000,0,('Dados gerais'!$B$21+'Dados gerais'!$B$19)*86400*'Série de vazões medidas'!B880/1000000))</f>
        <v>#NUM!</v>
      </c>
      <c r="I878" s="5" t="e">
        <f t="shared" si="53"/>
        <v>#NUM!</v>
      </c>
      <c r="J878" s="5" t="e">
        <f>IF(A878="","",MAX(0,I878-'Dados gerais'!$B$14/1000000))</f>
        <v>#NUM!</v>
      </c>
      <c r="K878" s="5" t="e">
        <f t="shared" si="55"/>
        <v>#NUM!</v>
      </c>
    </row>
    <row r="879" spans="1:11" x14ac:dyDescent="0.25">
      <c r="A879" s="2" t="e">
        <f>'Série de vazões medidas'!A881</f>
        <v>#NUM!</v>
      </c>
      <c r="B879" s="1" t="e">
        <f>IF(A879="","",'Série de vazões medidas'!C881*'Dados gerais'!$B$11/'Dados gerais'!$B$10)</f>
        <v>#NUM!</v>
      </c>
      <c r="C879" s="4" t="e">
        <f t="shared" si="54"/>
        <v>#NUM!</v>
      </c>
      <c r="D879" s="4" t="e">
        <f>IF(A879="","",B879*86400*'Série de vazões medidas'!B881/1000000)</f>
        <v>#NUM!</v>
      </c>
      <c r="E879" t="e">
        <f>IF(A879="","",VLOOKUP(C879*1000000,'Dados gerais'!$C$28:$D$2916,2))</f>
        <v>#NUM!</v>
      </c>
      <c r="F879" s="5" t="e">
        <f>IF(A879="","",VLOOKUP(MONTH($A879),'Dados gerais'!$I$5:$J$16,2))</f>
        <v>#NUM!</v>
      </c>
      <c r="G879" s="5" t="e">
        <f t="shared" si="52"/>
        <v>#NUM!</v>
      </c>
      <c r="H879" s="1" t="e">
        <f>IF(A879="","",IF(C879&lt;'Dados gerais'!$B$15/1000000,0,('Dados gerais'!$B$21+'Dados gerais'!$B$19)*86400*'Série de vazões medidas'!B881/1000000))</f>
        <v>#NUM!</v>
      </c>
      <c r="I879" s="5" t="e">
        <f t="shared" si="53"/>
        <v>#NUM!</v>
      </c>
      <c r="J879" s="5" t="e">
        <f>IF(A879="","",MAX(0,I879-'Dados gerais'!$B$14/1000000))</f>
        <v>#NUM!</v>
      </c>
      <c r="K879" s="5" t="e">
        <f t="shared" si="55"/>
        <v>#NUM!</v>
      </c>
    </row>
    <row r="880" spans="1:11" x14ac:dyDescent="0.25">
      <c r="A880" s="2" t="e">
        <f>'Série de vazões medidas'!A882</f>
        <v>#NUM!</v>
      </c>
      <c r="B880" s="1" t="e">
        <f>IF(A880="","",'Série de vazões medidas'!C882*'Dados gerais'!$B$11/'Dados gerais'!$B$10)</f>
        <v>#NUM!</v>
      </c>
      <c r="C880" s="4" t="e">
        <f t="shared" si="54"/>
        <v>#NUM!</v>
      </c>
      <c r="D880" s="4" t="e">
        <f>IF(A880="","",B880*86400*'Série de vazões medidas'!B882/1000000)</f>
        <v>#NUM!</v>
      </c>
      <c r="E880" t="e">
        <f>IF(A880="","",VLOOKUP(C880*1000000,'Dados gerais'!$C$28:$D$2916,2))</f>
        <v>#NUM!</v>
      </c>
      <c r="F880" s="5" t="e">
        <f>IF(A880="","",VLOOKUP(MONTH($A880),'Dados gerais'!$I$5:$J$16,2))</f>
        <v>#NUM!</v>
      </c>
      <c r="G880" s="5" t="e">
        <f t="shared" si="52"/>
        <v>#NUM!</v>
      </c>
      <c r="H880" s="1" t="e">
        <f>IF(A880="","",IF(C880&lt;'Dados gerais'!$B$15/1000000,0,('Dados gerais'!$B$21+'Dados gerais'!$B$19)*86400*'Série de vazões medidas'!B882/1000000))</f>
        <v>#NUM!</v>
      </c>
      <c r="I880" s="5" t="e">
        <f t="shared" si="53"/>
        <v>#NUM!</v>
      </c>
      <c r="J880" s="5" t="e">
        <f>IF(A880="","",MAX(0,I880-'Dados gerais'!$B$14/1000000))</f>
        <v>#NUM!</v>
      </c>
      <c r="K880" s="5" t="e">
        <f t="shared" si="55"/>
        <v>#NUM!</v>
      </c>
    </row>
    <row r="881" spans="1:11" x14ac:dyDescent="0.25">
      <c r="A881" s="2" t="e">
        <f>'Série de vazões medidas'!A883</f>
        <v>#NUM!</v>
      </c>
      <c r="B881" s="1" t="e">
        <f>IF(A881="","",'Série de vazões medidas'!C883*'Dados gerais'!$B$11/'Dados gerais'!$B$10)</f>
        <v>#NUM!</v>
      </c>
      <c r="C881" s="4" t="e">
        <f t="shared" si="54"/>
        <v>#NUM!</v>
      </c>
      <c r="D881" s="4" t="e">
        <f>IF(A881="","",B881*86400*'Série de vazões medidas'!B883/1000000)</f>
        <v>#NUM!</v>
      </c>
      <c r="E881" t="e">
        <f>IF(A881="","",VLOOKUP(C881*1000000,'Dados gerais'!$C$28:$D$2916,2))</f>
        <v>#NUM!</v>
      </c>
      <c r="F881" s="5" t="e">
        <f>IF(A881="","",VLOOKUP(MONTH($A881),'Dados gerais'!$I$5:$J$16,2))</f>
        <v>#NUM!</v>
      </c>
      <c r="G881" s="5" t="e">
        <f t="shared" si="52"/>
        <v>#NUM!</v>
      </c>
      <c r="H881" s="1" t="e">
        <f>IF(A881="","",IF(C881&lt;'Dados gerais'!$B$15/1000000,0,('Dados gerais'!$B$21+'Dados gerais'!$B$19)*86400*'Série de vazões medidas'!B883/1000000))</f>
        <v>#NUM!</v>
      </c>
      <c r="I881" s="5" t="e">
        <f t="shared" si="53"/>
        <v>#NUM!</v>
      </c>
      <c r="J881" s="5" t="e">
        <f>IF(A881="","",MAX(0,I881-'Dados gerais'!$B$14/1000000))</f>
        <v>#NUM!</v>
      </c>
      <c r="K881" s="5" t="e">
        <f t="shared" si="55"/>
        <v>#NUM!</v>
      </c>
    </row>
    <row r="882" spans="1:11" x14ac:dyDescent="0.25">
      <c r="A882" s="2" t="e">
        <f>'Série de vazões medidas'!A884</f>
        <v>#NUM!</v>
      </c>
      <c r="B882" s="1" t="e">
        <f>IF(A882="","",'Série de vazões medidas'!C884*'Dados gerais'!$B$11/'Dados gerais'!$B$10)</f>
        <v>#NUM!</v>
      </c>
      <c r="C882" s="4" t="e">
        <f t="shared" si="54"/>
        <v>#NUM!</v>
      </c>
      <c r="D882" s="4" t="e">
        <f>IF(A882="","",B882*86400*'Série de vazões medidas'!B884/1000000)</f>
        <v>#NUM!</v>
      </c>
      <c r="E882" t="e">
        <f>IF(A882="","",VLOOKUP(C882*1000000,'Dados gerais'!$C$28:$D$2916,2))</f>
        <v>#NUM!</v>
      </c>
      <c r="F882" s="5" t="e">
        <f>IF(A882="","",VLOOKUP(MONTH($A882),'Dados gerais'!$I$5:$J$16,2))</f>
        <v>#NUM!</v>
      </c>
      <c r="G882" s="5" t="e">
        <f t="shared" si="52"/>
        <v>#NUM!</v>
      </c>
      <c r="H882" s="1" t="e">
        <f>IF(A882="","",IF(C882&lt;'Dados gerais'!$B$15/1000000,0,('Dados gerais'!$B$21+'Dados gerais'!$B$19)*86400*'Série de vazões medidas'!B884/1000000))</f>
        <v>#NUM!</v>
      </c>
      <c r="I882" s="5" t="e">
        <f t="shared" si="53"/>
        <v>#NUM!</v>
      </c>
      <c r="J882" s="5" t="e">
        <f>IF(A882="","",MAX(0,I882-'Dados gerais'!$B$14/1000000))</f>
        <v>#NUM!</v>
      </c>
      <c r="K882" s="5" t="e">
        <f t="shared" si="55"/>
        <v>#NUM!</v>
      </c>
    </row>
    <row r="883" spans="1:11" x14ac:dyDescent="0.25">
      <c r="A883" s="2" t="e">
        <f>'Série de vazões medidas'!A885</f>
        <v>#NUM!</v>
      </c>
      <c r="B883" s="1" t="e">
        <f>IF(A883="","",'Série de vazões medidas'!C885*'Dados gerais'!$B$11/'Dados gerais'!$B$10)</f>
        <v>#NUM!</v>
      </c>
      <c r="C883" s="4" t="e">
        <f t="shared" si="54"/>
        <v>#NUM!</v>
      </c>
      <c r="D883" s="4" t="e">
        <f>IF(A883="","",B883*86400*'Série de vazões medidas'!B885/1000000)</f>
        <v>#NUM!</v>
      </c>
      <c r="E883" t="e">
        <f>IF(A883="","",VLOOKUP(C883*1000000,'Dados gerais'!$C$28:$D$2916,2))</f>
        <v>#NUM!</v>
      </c>
      <c r="F883" s="5" t="e">
        <f>IF(A883="","",VLOOKUP(MONTH($A883),'Dados gerais'!$I$5:$J$16,2))</f>
        <v>#NUM!</v>
      </c>
      <c r="G883" s="5" t="e">
        <f t="shared" si="52"/>
        <v>#NUM!</v>
      </c>
      <c r="H883" s="1" t="e">
        <f>IF(A883="","",IF(C883&lt;'Dados gerais'!$B$15/1000000,0,('Dados gerais'!$B$21+'Dados gerais'!$B$19)*86400*'Série de vazões medidas'!B885/1000000))</f>
        <v>#NUM!</v>
      </c>
      <c r="I883" s="5" t="e">
        <f t="shared" si="53"/>
        <v>#NUM!</v>
      </c>
      <c r="J883" s="5" t="e">
        <f>IF(A883="","",MAX(0,I883-'Dados gerais'!$B$14/1000000))</f>
        <v>#NUM!</v>
      </c>
      <c r="K883" s="5" t="e">
        <f t="shared" si="55"/>
        <v>#NUM!</v>
      </c>
    </row>
    <row r="884" spans="1:11" x14ac:dyDescent="0.25">
      <c r="A884" s="2" t="e">
        <f>'Série de vazões medidas'!A886</f>
        <v>#NUM!</v>
      </c>
      <c r="B884" s="1" t="e">
        <f>IF(A884="","",'Série de vazões medidas'!C886*'Dados gerais'!$B$11/'Dados gerais'!$B$10)</f>
        <v>#NUM!</v>
      </c>
      <c r="C884" s="4" t="e">
        <f t="shared" si="54"/>
        <v>#NUM!</v>
      </c>
      <c r="D884" s="4" t="e">
        <f>IF(A884="","",B884*86400*'Série de vazões medidas'!B886/1000000)</f>
        <v>#NUM!</v>
      </c>
      <c r="E884" t="e">
        <f>IF(A884="","",VLOOKUP(C884*1000000,'Dados gerais'!$C$28:$D$2916,2))</f>
        <v>#NUM!</v>
      </c>
      <c r="F884" s="5" t="e">
        <f>IF(A884="","",VLOOKUP(MONTH($A884),'Dados gerais'!$I$5:$J$16,2))</f>
        <v>#NUM!</v>
      </c>
      <c r="G884" s="5" t="e">
        <f t="shared" si="52"/>
        <v>#NUM!</v>
      </c>
      <c r="H884" s="1" t="e">
        <f>IF(A884="","",IF(C884&lt;'Dados gerais'!$B$15/1000000,0,('Dados gerais'!$B$21+'Dados gerais'!$B$19)*86400*'Série de vazões medidas'!B886/1000000))</f>
        <v>#NUM!</v>
      </c>
      <c r="I884" s="5" t="e">
        <f t="shared" si="53"/>
        <v>#NUM!</v>
      </c>
      <c r="J884" s="5" t="e">
        <f>IF(A884="","",MAX(0,I884-'Dados gerais'!$B$14/1000000))</f>
        <v>#NUM!</v>
      </c>
      <c r="K884" s="5" t="e">
        <f t="shared" si="55"/>
        <v>#NUM!</v>
      </c>
    </row>
    <row r="885" spans="1:11" x14ac:dyDescent="0.25">
      <c r="A885" s="2" t="e">
        <f>'Série de vazões medidas'!A887</f>
        <v>#NUM!</v>
      </c>
      <c r="B885" s="1" t="e">
        <f>IF(A885="","",'Série de vazões medidas'!C887*'Dados gerais'!$B$11/'Dados gerais'!$B$10)</f>
        <v>#NUM!</v>
      </c>
      <c r="C885" s="4" t="e">
        <f t="shared" si="54"/>
        <v>#NUM!</v>
      </c>
      <c r="D885" s="4" t="e">
        <f>IF(A885="","",B885*86400*'Série de vazões medidas'!B887/1000000)</f>
        <v>#NUM!</v>
      </c>
      <c r="E885" t="e">
        <f>IF(A885="","",VLOOKUP(C885*1000000,'Dados gerais'!$C$28:$D$2916,2))</f>
        <v>#NUM!</v>
      </c>
      <c r="F885" s="5" t="e">
        <f>IF(A885="","",VLOOKUP(MONTH($A885),'Dados gerais'!$I$5:$J$16,2))</f>
        <v>#NUM!</v>
      </c>
      <c r="G885" s="5" t="e">
        <f t="shared" si="52"/>
        <v>#NUM!</v>
      </c>
      <c r="H885" s="1" t="e">
        <f>IF(A885="","",IF(C885&lt;'Dados gerais'!$B$15/1000000,0,('Dados gerais'!$B$21+'Dados gerais'!$B$19)*86400*'Série de vazões medidas'!B887/1000000))</f>
        <v>#NUM!</v>
      </c>
      <c r="I885" s="5" t="e">
        <f t="shared" si="53"/>
        <v>#NUM!</v>
      </c>
      <c r="J885" s="5" t="e">
        <f>IF(A885="","",MAX(0,I885-'Dados gerais'!$B$14/1000000))</f>
        <v>#NUM!</v>
      </c>
      <c r="K885" s="5" t="e">
        <f t="shared" si="55"/>
        <v>#NUM!</v>
      </c>
    </row>
    <row r="886" spans="1:11" x14ac:dyDescent="0.25">
      <c r="A886" s="2" t="e">
        <f>'Série de vazões medidas'!A888</f>
        <v>#NUM!</v>
      </c>
      <c r="B886" s="1" t="e">
        <f>IF(A886="","",'Série de vazões medidas'!C888*'Dados gerais'!$B$11/'Dados gerais'!$B$10)</f>
        <v>#NUM!</v>
      </c>
      <c r="C886" s="4" t="e">
        <f t="shared" si="54"/>
        <v>#NUM!</v>
      </c>
      <c r="D886" s="4" t="e">
        <f>IF(A886="","",B886*86400*'Série de vazões medidas'!B888/1000000)</f>
        <v>#NUM!</v>
      </c>
      <c r="E886" t="e">
        <f>IF(A886="","",VLOOKUP(C886*1000000,'Dados gerais'!$C$28:$D$2916,2))</f>
        <v>#NUM!</v>
      </c>
      <c r="F886" s="5" t="e">
        <f>IF(A886="","",VLOOKUP(MONTH($A886),'Dados gerais'!$I$5:$J$16,2))</f>
        <v>#NUM!</v>
      </c>
      <c r="G886" s="5" t="e">
        <f t="shared" si="52"/>
        <v>#NUM!</v>
      </c>
      <c r="H886" s="1" t="e">
        <f>IF(A886="","",IF(C886&lt;'Dados gerais'!$B$15/1000000,0,('Dados gerais'!$B$21+'Dados gerais'!$B$19)*86400*'Série de vazões medidas'!B888/1000000))</f>
        <v>#NUM!</v>
      </c>
      <c r="I886" s="5" t="e">
        <f t="shared" si="53"/>
        <v>#NUM!</v>
      </c>
      <c r="J886" s="5" t="e">
        <f>IF(A886="","",MAX(0,I886-'Dados gerais'!$B$14/1000000))</f>
        <v>#NUM!</v>
      </c>
      <c r="K886" s="5" t="e">
        <f t="shared" si="55"/>
        <v>#NUM!</v>
      </c>
    </row>
    <row r="887" spans="1:11" x14ac:dyDescent="0.25">
      <c r="A887" s="2" t="e">
        <f>'Série de vazões medidas'!A889</f>
        <v>#NUM!</v>
      </c>
      <c r="B887" s="1" t="e">
        <f>IF(A887="","",'Série de vazões medidas'!C889*'Dados gerais'!$B$11/'Dados gerais'!$B$10)</f>
        <v>#NUM!</v>
      </c>
      <c r="C887" s="4" t="e">
        <f t="shared" si="54"/>
        <v>#NUM!</v>
      </c>
      <c r="D887" s="4" t="e">
        <f>IF(A887="","",B887*86400*'Série de vazões medidas'!B889/1000000)</f>
        <v>#NUM!</v>
      </c>
      <c r="E887" t="e">
        <f>IF(A887="","",VLOOKUP(C887*1000000,'Dados gerais'!$C$28:$D$2916,2))</f>
        <v>#NUM!</v>
      </c>
      <c r="F887" s="5" t="e">
        <f>IF(A887="","",VLOOKUP(MONTH($A887),'Dados gerais'!$I$5:$J$16,2))</f>
        <v>#NUM!</v>
      </c>
      <c r="G887" s="5" t="e">
        <f t="shared" si="52"/>
        <v>#NUM!</v>
      </c>
      <c r="H887" s="1" t="e">
        <f>IF(A887="","",IF(C887&lt;'Dados gerais'!$B$15/1000000,0,('Dados gerais'!$B$21+'Dados gerais'!$B$19)*86400*'Série de vazões medidas'!B889/1000000))</f>
        <v>#NUM!</v>
      </c>
      <c r="I887" s="5" t="e">
        <f t="shared" si="53"/>
        <v>#NUM!</v>
      </c>
      <c r="J887" s="5" t="e">
        <f>IF(A887="","",MAX(0,I887-'Dados gerais'!$B$14/1000000))</f>
        <v>#NUM!</v>
      </c>
      <c r="K887" s="5" t="e">
        <f t="shared" si="55"/>
        <v>#NUM!</v>
      </c>
    </row>
    <row r="888" spans="1:11" x14ac:dyDescent="0.25">
      <c r="A888" s="2" t="e">
        <f>'Série de vazões medidas'!A890</f>
        <v>#NUM!</v>
      </c>
      <c r="B888" s="1" t="e">
        <f>IF(A888="","",'Série de vazões medidas'!C890*'Dados gerais'!$B$11/'Dados gerais'!$B$10)</f>
        <v>#NUM!</v>
      </c>
      <c r="C888" s="4" t="e">
        <f t="shared" si="54"/>
        <v>#NUM!</v>
      </c>
      <c r="D888" s="4" t="e">
        <f>IF(A888="","",B888*86400*'Série de vazões medidas'!B890/1000000)</f>
        <v>#NUM!</v>
      </c>
      <c r="E888" t="e">
        <f>IF(A888="","",VLOOKUP(C888*1000000,'Dados gerais'!$C$28:$D$2916,2))</f>
        <v>#NUM!</v>
      </c>
      <c r="F888" s="5" t="e">
        <f>IF(A888="","",VLOOKUP(MONTH($A888),'Dados gerais'!$I$5:$J$16,2))</f>
        <v>#NUM!</v>
      </c>
      <c r="G888" s="5" t="e">
        <f t="shared" si="52"/>
        <v>#NUM!</v>
      </c>
      <c r="H888" s="1" t="e">
        <f>IF(A888="","",IF(C888&lt;'Dados gerais'!$B$15/1000000,0,('Dados gerais'!$B$21+'Dados gerais'!$B$19)*86400*'Série de vazões medidas'!B890/1000000))</f>
        <v>#NUM!</v>
      </c>
      <c r="I888" s="5" t="e">
        <f t="shared" si="53"/>
        <v>#NUM!</v>
      </c>
      <c r="J888" s="5" t="e">
        <f>IF(A888="","",MAX(0,I888-'Dados gerais'!$B$14/1000000))</f>
        <v>#NUM!</v>
      </c>
      <c r="K888" s="5" t="e">
        <f t="shared" si="55"/>
        <v>#NUM!</v>
      </c>
    </row>
    <row r="889" spans="1:11" x14ac:dyDescent="0.25">
      <c r="A889" s="2" t="e">
        <f>'Série de vazões medidas'!A891</f>
        <v>#NUM!</v>
      </c>
      <c r="B889" s="1" t="e">
        <f>IF(A889="","",'Série de vazões medidas'!C891*'Dados gerais'!$B$11/'Dados gerais'!$B$10)</f>
        <v>#NUM!</v>
      </c>
      <c r="C889" s="4" t="e">
        <f t="shared" si="54"/>
        <v>#NUM!</v>
      </c>
      <c r="D889" s="4" t="e">
        <f>IF(A889="","",B889*86400*'Série de vazões medidas'!B891/1000000)</f>
        <v>#NUM!</v>
      </c>
      <c r="E889" t="e">
        <f>IF(A889="","",VLOOKUP(C889*1000000,'Dados gerais'!$C$28:$D$2916,2))</f>
        <v>#NUM!</v>
      </c>
      <c r="F889" s="5" t="e">
        <f>IF(A889="","",VLOOKUP(MONTH($A889),'Dados gerais'!$I$5:$J$16,2))</f>
        <v>#NUM!</v>
      </c>
      <c r="G889" s="5" t="e">
        <f t="shared" si="52"/>
        <v>#NUM!</v>
      </c>
      <c r="H889" s="1" t="e">
        <f>IF(A889="","",IF(C889&lt;'Dados gerais'!$B$15/1000000,0,('Dados gerais'!$B$21+'Dados gerais'!$B$19)*86400*'Série de vazões medidas'!B891/1000000))</f>
        <v>#NUM!</v>
      </c>
      <c r="I889" s="5" t="e">
        <f t="shared" si="53"/>
        <v>#NUM!</v>
      </c>
      <c r="J889" s="5" t="e">
        <f>IF(A889="","",MAX(0,I889-'Dados gerais'!$B$14/1000000))</f>
        <v>#NUM!</v>
      </c>
      <c r="K889" s="5" t="e">
        <f t="shared" si="55"/>
        <v>#NUM!</v>
      </c>
    </row>
    <row r="890" spans="1:11" x14ac:dyDescent="0.25">
      <c r="A890" s="2" t="e">
        <f>'Série de vazões medidas'!A892</f>
        <v>#NUM!</v>
      </c>
      <c r="B890" s="1" t="e">
        <f>IF(A890="","",'Série de vazões medidas'!C892*'Dados gerais'!$B$11/'Dados gerais'!$B$10)</f>
        <v>#NUM!</v>
      </c>
      <c r="C890" s="4" t="e">
        <f t="shared" si="54"/>
        <v>#NUM!</v>
      </c>
      <c r="D890" s="4" t="e">
        <f>IF(A890="","",B890*86400*'Série de vazões medidas'!B892/1000000)</f>
        <v>#NUM!</v>
      </c>
      <c r="E890" t="e">
        <f>IF(A890="","",VLOOKUP(C890*1000000,'Dados gerais'!$C$28:$D$2916,2))</f>
        <v>#NUM!</v>
      </c>
      <c r="F890" s="5" t="e">
        <f>IF(A890="","",VLOOKUP(MONTH($A890),'Dados gerais'!$I$5:$J$16,2))</f>
        <v>#NUM!</v>
      </c>
      <c r="G890" s="5" t="e">
        <f t="shared" si="52"/>
        <v>#NUM!</v>
      </c>
      <c r="H890" s="1" t="e">
        <f>IF(A890="","",IF(C890&lt;'Dados gerais'!$B$15/1000000,0,('Dados gerais'!$B$21+'Dados gerais'!$B$19)*86400*'Série de vazões medidas'!B892/1000000))</f>
        <v>#NUM!</v>
      </c>
      <c r="I890" s="5" t="e">
        <f t="shared" si="53"/>
        <v>#NUM!</v>
      </c>
      <c r="J890" s="5" t="e">
        <f>IF(A890="","",MAX(0,I890-'Dados gerais'!$B$14/1000000))</f>
        <v>#NUM!</v>
      </c>
      <c r="K890" s="5" t="e">
        <f t="shared" si="55"/>
        <v>#NUM!</v>
      </c>
    </row>
    <row r="891" spans="1:11" x14ac:dyDescent="0.25">
      <c r="A891" s="2" t="e">
        <f>'Série de vazões medidas'!A893</f>
        <v>#NUM!</v>
      </c>
      <c r="B891" s="1" t="e">
        <f>IF(A891="","",'Série de vazões medidas'!C893*'Dados gerais'!$B$11/'Dados gerais'!$B$10)</f>
        <v>#NUM!</v>
      </c>
      <c r="C891" s="4" t="e">
        <f t="shared" si="54"/>
        <v>#NUM!</v>
      </c>
      <c r="D891" s="4" t="e">
        <f>IF(A891="","",B891*86400*'Série de vazões medidas'!B893/1000000)</f>
        <v>#NUM!</v>
      </c>
      <c r="E891" t="e">
        <f>IF(A891="","",VLOOKUP(C891*1000000,'Dados gerais'!$C$28:$D$2916,2))</f>
        <v>#NUM!</v>
      </c>
      <c r="F891" s="5" t="e">
        <f>IF(A891="","",VLOOKUP(MONTH($A891),'Dados gerais'!$I$5:$J$16,2))</f>
        <v>#NUM!</v>
      </c>
      <c r="G891" s="5" t="e">
        <f t="shared" si="52"/>
        <v>#NUM!</v>
      </c>
      <c r="H891" s="1" t="e">
        <f>IF(A891="","",IF(C891&lt;'Dados gerais'!$B$15/1000000,0,('Dados gerais'!$B$21+'Dados gerais'!$B$19)*86400*'Série de vazões medidas'!B893/1000000))</f>
        <v>#NUM!</v>
      </c>
      <c r="I891" s="5" t="e">
        <f t="shared" si="53"/>
        <v>#NUM!</v>
      </c>
      <c r="J891" s="5" t="e">
        <f>IF(A891="","",MAX(0,I891-'Dados gerais'!$B$14/1000000))</f>
        <v>#NUM!</v>
      </c>
      <c r="K891" s="5" t="e">
        <f t="shared" si="55"/>
        <v>#NUM!</v>
      </c>
    </row>
    <row r="892" spans="1:11" x14ac:dyDescent="0.25">
      <c r="A892" s="2" t="e">
        <f>'Série de vazões medidas'!A894</f>
        <v>#NUM!</v>
      </c>
      <c r="B892" s="1" t="e">
        <f>IF(A892="","",'Série de vazões medidas'!C894*'Dados gerais'!$B$11/'Dados gerais'!$B$10)</f>
        <v>#NUM!</v>
      </c>
      <c r="C892" s="4" t="e">
        <f t="shared" si="54"/>
        <v>#NUM!</v>
      </c>
      <c r="D892" s="4" t="e">
        <f>IF(A892="","",B892*86400*'Série de vazões medidas'!B894/1000000)</f>
        <v>#NUM!</v>
      </c>
      <c r="E892" t="e">
        <f>IF(A892="","",VLOOKUP(C892*1000000,'Dados gerais'!$C$28:$D$2916,2))</f>
        <v>#NUM!</v>
      </c>
      <c r="F892" s="5" t="e">
        <f>IF(A892="","",VLOOKUP(MONTH($A892),'Dados gerais'!$I$5:$J$16,2))</f>
        <v>#NUM!</v>
      </c>
      <c r="G892" s="5" t="e">
        <f t="shared" si="52"/>
        <v>#NUM!</v>
      </c>
      <c r="H892" s="1" t="e">
        <f>IF(A892="","",IF(C892&lt;'Dados gerais'!$B$15/1000000,0,('Dados gerais'!$B$21+'Dados gerais'!$B$19)*86400*'Série de vazões medidas'!B894/1000000))</f>
        <v>#NUM!</v>
      </c>
      <c r="I892" s="5" t="e">
        <f t="shared" si="53"/>
        <v>#NUM!</v>
      </c>
      <c r="J892" s="5" t="e">
        <f>IF(A892="","",MAX(0,I892-'Dados gerais'!$B$14/1000000))</f>
        <v>#NUM!</v>
      </c>
      <c r="K892" s="5" t="e">
        <f t="shared" si="55"/>
        <v>#NUM!</v>
      </c>
    </row>
    <row r="893" spans="1:11" x14ac:dyDescent="0.25">
      <c r="A893" s="2" t="e">
        <f>'Série de vazões medidas'!A895</f>
        <v>#NUM!</v>
      </c>
      <c r="B893" s="1" t="e">
        <f>IF(A893="","",'Série de vazões medidas'!C895*'Dados gerais'!$B$11/'Dados gerais'!$B$10)</f>
        <v>#NUM!</v>
      </c>
      <c r="C893" s="4" t="e">
        <f t="shared" si="54"/>
        <v>#NUM!</v>
      </c>
      <c r="D893" s="4" t="e">
        <f>IF(A893="","",B893*86400*'Série de vazões medidas'!B895/1000000)</f>
        <v>#NUM!</v>
      </c>
      <c r="E893" t="e">
        <f>IF(A893="","",VLOOKUP(C893*1000000,'Dados gerais'!$C$28:$D$2916,2))</f>
        <v>#NUM!</v>
      </c>
      <c r="F893" s="5" t="e">
        <f>IF(A893="","",VLOOKUP(MONTH($A893),'Dados gerais'!$I$5:$J$16,2))</f>
        <v>#NUM!</v>
      </c>
      <c r="G893" s="5" t="e">
        <f t="shared" si="52"/>
        <v>#NUM!</v>
      </c>
      <c r="H893" s="1" t="e">
        <f>IF(A893="","",IF(C893&lt;'Dados gerais'!$B$15/1000000,0,('Dados gerais'!$B$21+'Dados gerais'!$B$19)*86400*'Série de vazões medidas'!B895/1000000))</f>
        <v>#NUM!</v>
      </c>
      <c r="I893" s="5" t="e">
        <f t="shared" si="53"/>
        <v>#NUM!</v>
      </c>
      <c r="J893" s="5" t="e">
        <f>IF(A893="","",MAX(0,I893-'Dados gerais'!$B$14/1000000))</f>
        <v>#NUM!</v>
      </c>
      <c r="K893" s="5" t="e">
        <f t="shared" si="55"/>
        <v>#NUM!</v>
      </c>
    </row>
    <row r="894" spans="1:11" x14ac:dyDescent="0.25">
      <c r="A894" s="2" t="e">
        <f>'Série de vazões medidas'!A896</f>
        <v>#NUM!</v>
      </c>
      <c r="B894" s="1" t="e">
        <f>IF(A894="","",'Série de vazões medidas'!C896*'Dados gerais'!$B$11/'Dados gerais'!$B$10)</f>
        <v>#NUM!</v>
      </c>
      <c r="C894" s="4" t="e">
        <f t="shared" si="54"/>
        <v>#NUM!</v>
      </c>
      <c r="D894" s="4" t="e">
        <f>IF(A894="","",B894*86400*'Série de vazões medidas'!B896/1000000)</f>
        <v>#NUM!</v>
      </c>
      <c r="E894" t="e">
        <f>IF(A894="","",VLOOKUP(C894*1000000,'Dados gerais'!$C$28:$D$2916,2))</f>
        <v>#NUM!</v>
      </c>
      <c r="F894" s="5" t="e">
        <f>IF(A894="","",VLOOKUP(MONTH($A894),'Dados gerais'!$I$5:$J$16,2))</f>
        <v>#NUM!</v>
      </c>
      <c r="G894" s="5" t="e">
        <f t="shared" si="52"/>
        <v>#NUM!</v>
      </c>
      <c r="H894" s="1" t="e">
        <f>IF(A894="","",IF(C894&lt;'Dados gerais'!$B$15/1000000,0,('Dados gerais'!$B$21+'Dados gerais'!$B$19)*86400*'Série de vazões medidas'!B896/1000000))</f>
        <v>#NUM!</v>
      </c>
      <c r="I894" s="5" t="e">
        <f t="shared" si="53"/>
        <v>#NUM!</v>
      </c>
      <c r="J894" s="5" t="e">
        <f>IF(A894="","",MAX(0,I894-'Dados gerais'!$B$14/1000000))</f>
        <v>#NUM!</v>
      </c>
      <c r="K894" s="5" t="e">
        <f t="shared" si="55"/>
        <v>#NUM!</v>
      </c>
    </row>
    <row r="895" spans="1:11" x14ac:dyDescent="0.25">
      <c r="A895" s="2" t="e">
        <f>'Série de vazões medidas'!A897</f>
        <v>#NUM!</v>
      </c>
      <c r="B895" s="1" t="e">
        <f>IF(A895="","",'Série de vazões medidas'!C897*'Dados gerais'!$B$11/'Dados gerais'!$B$10)</f>
        <v>#NUM!</v>
      </c>
      <c r="C895" s="4" t="e">
        <f t="shared" si="54"/>
        <v>#NUM!</v>
      </c>
      <c r="D895" s="4" t="e">
        <f>IF(A895="","",B895*86400*'Série de vazões medidas'!B897/1000000)</f>
        <v>#NUM!</v>
      </c>
      <c r="E895" t="e">
        <f>IF(A895="","",VLOOKUP(C895*1000000,'Dados gerais'!$C$28:$D$2916,2))</f>
        <v>#NUM!</v>
      </c>
      <c r="F895" s="5" t="e">
        <f>IF(A895="","",VLOOKUP(MONTH($A895),'Dados gerais'!$I$5:$J$16,2))</f>
        <v>#NUM!</v>
      </c>
      <c r="G895" s="5" t="e">
        <f t="shared" si="52"/>
        <v>#NUM!</v>
      </c>
      <c r="H895" s="1" t="e">
        <f>IF(A895="","",IF(C895&lt;'Dados gerais'!$B$15/1000000,0,('Dados gerais'!$B$21+'Dados gerais'!$B$19)*86400*'Série de vazões medidas'!B897/1000000))</f>
        <v>#NUM!</v>
      </c>
      <c r="I895" s="5" t="e">
        <f t="shared" si="53"/>
        <v>#NUM!</v>
      </c>
      <c r="J895" s="5" t="e">
        <f>IF(A895="","",MAX(0,I895-'Dados gerais'!$B$14/1000000))</f>
        <v>#NUM!</v>
      </c>
      <c r="K895" s="5" t="e">
        <f t="shared" si="55"/>
        <v>#NUM!</v>
      </c>
    </row>
    <row r="896" spans="1:11" x14ac:dyDescent="0.25">
      <c r="A896" s="2" t="e">
        <f>'Série de vazões medidas'!A898</f>
        <v>#NUM!</v>
      </c>
      <c r="B896" s="1" t="e">
        <f>IF(A896="","",'Série de vazões medidas'!C898*'Dados gerais'!$B$11/'Dados gerais'!$B$10)</f>
        <v>#NUM!</v>
      </c>
      <c r="C896" s="4" t="e">
        <f t="shared" si="54"/>
        <v>#NUM!</v>
      </c>
      <c r="D896" s="4" t="e">
        <f>IF(A896="","",B896*86400*'Série de vazões medidas'!B898/1000000)</f>
        <v>#NUM!</v>
      </c>
      <c r="E896" t="e">
        <f>IF(A896="","",VLOOKUP(C896*1000000,'Dados gerais'!$C$28:$D$2916,2))</f>
        <v>#NUM!</v>
      </c>
      <c r="F896" s="5" t="e">
        <f>IF(A896="","",VLOOKUP(MONTH($A896),'Dados gerais'!$I$5:$J$16,2))</f>
        <v>#NUM!</v>
      </c>
      <c r="G896" s="5" t="e">
        <f t="shared" si="52"/>
        <v>#NUM!</v>
      </c>
      <c r="H896" s="1" t="e">
        <f>IF(A896="","",IF(C896&lt;'Dados gerais'!$B$15/1000000,0,('Dados gerais'!$B$21+'Dados gerais'!$B$19)*86400*'Série de vazões medidas'!B898/1000000))</f>
        <v>#NUM!</v>
      </c>
      <c r="I896" s="5" t="e">
        <f t="shared" si="53"/>
        <v>#NUM!</v>
      </c>
      <c r="J896" s="5" t="e">
        <f>IF(A896="","",MAX(0,I896-'Dados gerais'!$B$14/1000000))</f>
        <v>#NUM!</v>
      </c>
      <c r="K896" s="5" t="e">
        <f t="shared" si="55"/>
        <v>#NUM!</v>
      </c>
    </row>
    <row r="897" spans="1:11" x14ac:dyDescent="0.25">
      <c r="A897" s="2" t="e">
        <f>'Série de vazões medidas'!A899</f>
        <v>#NUM!</v>
      </c>
      <c r="B897" s="1" t="e">
        <f>IF(A897="","",'Série de vazões medidas'!C899*'Dados gerais'!$B$11/'Dados gerais'!$B$10)</f>
        <v>#NUM!</v>
      </c>
      <c r="C897" s="4" t="e">
        <f t="shared" si="54"/>
        <v>#NUM!</v>
      </c>
      <c r="D897" s="4" t="e">
        <f>IF(A897="","",B897*86400*'Série de vazões medidas'!B899/1000000)</f>
        <v>#NUM!</v>
      </c>
      <c r="E897" t="e">
        <f>IF(A897="","",VLOOKUP(C897*1000000,'Dados gerais'!$C$28:$D$2916,2))</f>
        <v>#NUM!</v>
      </c>
      <c r="F897" s="5" t="e">
        <f>IF(A897="","",VLOOKUP(MONTH($A897),'Dados gerais'!$I$5:$J$16,2))</f>
        <v>#NUM!</v>
      </c>
      <c r="G897" s="5" t="e">
        <f t="shared" si="52"/>
        <v>#NUM!</v>
      </c>
      <c r="H897" s="1" t="e">
        <f>IF(A897="","",IF(C897&lt;'Dados gerais'!$B$15/1000000,0,('Dados gerais'!$B$21+'Dados gerais'!$B$19)*86400*'Série de vazões medidas'!B899/1000000))</f>
        <v>#NUM!</v>
      </c>
      <c r="I897" s="5" t="e">
        <f t="shared" si="53"/>
        <v>#NUM!</v>
      </c>
      <c r="J897" s="5" t="e">
        <f>IF(A897="","",MAX(0,I897-'Dados gerais'!$B$14/1000000))</f>
        <v>#NUM!</v>
      </c>
      <c r="K897" s="5" t="e">
        <f t="shared" si="55"/>
        <v>#NUM!</v>
      </c>
    </row>
    <row r="898" spans="1:11" x14ac:dyDescent="0.25">
      <c r="A898" s="2" t="e">
        <f>'Série de vazões medidas'!A900</f>
        <v>#NUM!</v>
      </c>
      <c r="B898" s="1" t="e">
        <f>IF(A898="","",'Série de vazões medidas'!C900*'Dados gerais'!$B$11/'Dados gerais'!$B$10)</f>
        <v>#NUM!</v>
      </c>
      <c r="C898" s="4" t="e">
        <f t="shared" si="54"/>
        <v>#NUM!</v>
      </c>
      <c r="D898" s="4" t="e">
        <f>IF(A898="","",B898*86400*'Série de vazões medidas'!B900/1000000)</f>
        <v>#NUM!</v>
      </c>
      <c r="E898" t="e">
        <f>IF(A898="","",VLOOKUP(C898*1000000,'Dados gerais'!$C$28:$D$2916,2))</f>
        <v>#NUM!</v>
      </c>
      <c r="F898" s="5" t="e">
        <f>IF(A898="","",VLOOKUP(MONTH($A898),'Dados gerais'!$I$5:$J$16,2))</f>
        <v>#NUM!</v>
      </c>
      <c r="G898" s="5" t="e">
        <f t="shared" si="52"/>
        <v>#NUM!</v>
      </c>
      <c r="H898" s="1" t="e">
        <f>IF(A898="","",IF(C898&lt;'Dados gerais'!$B$15/1000000,0,('Dados gerais'!$B$21+'Dados gerais'!$B$19)*86400*'Série de vazões medidas'!B900/1000000))</f>
        <v>#NUM!</v>
      </c>
      <c r="I898" s="5" t="e">
        <f t="shared" si="53"/>
        <v>#NUM!</v>
      </c>
      <c r="J898" s="5" t="e">
        <f>IF(A898="","",MAX(0,I898-'Dados gerais'!$B$14/1000000))</f>
        <v>#NUM!</v>
      </c>
      <c r="K898" s="5" t="e">
        <f t="shared" si="55"/>
        <v>#NUM!</v>
      </c>
    </row>
    <row r="899" spans="1:11" x14ac:dyDescent="0.25">
      <c r="A899" s="2" t="e">
        <f>'Série de vazões medidas'!A901</f>
        <v>#NUM!</v>
      </c>
      <c r="B899" s="1" t="e">
        <f>IF(A899="","",'Série de vazões medidas'!C901*'Dados gerais'!$B$11/'Dados gerais'!$B$10)</f>
        <v>#NUM!</v>
      </c>
      <c r="C899" s="4" t="e">
        <f t="shared" si="54"/>
        <v>#NUM!</v>
      </c>
      <c r="D899" s="4" t="e">
        <f>IF(A899="","",B899*86400*'Série de vazões medidas'!B901/1000000)</f>
        <v>#NUM!</v>
      </c>
      <c r="E899" t="e">
        <f>IF(A899="","",VLOOKUP(C899*1000000,'Dados gerais'!$C$28:$D$2916,2))</f>
        <v>#NUM!</v>
      </c>
      <c r="F899" s="5" t="e">
        <f>IF(A899="","",VLOOKUP(MONTH($A899),'Dados gerais'!$I$5:$J$16,2))</f>
        <v>#NUM!</v>
      </c>
      <c r="G899" s="5" t="e">
        <f t="shared" ref="G899:G962" si="56">IF(A899="","",E899*F899/1000/1000000)</f>
        <v>#NUM!</v>
      </c>
      <c r="H899" s="1" t="e">
        <f>IF(A899="","",IF(C899&lt;'Dados gerais'!$B$15/1000000,0,('Dados gerais'!$B$21+'Dados gerais'!$B$19)*86400*'Série de vazões medidas'!B901/1000000))</f>
        <v>#NUM!</v>
      </c>
      <c r="I899" s="5" t="e">
        <f t="shared" ref="I899:I962" si="57">IF(A899="","",C899-G899-H899+D899)</f>
        <v>#NUM!</v>
      </c>
      <c r="J899" s="5" t="e">
        <f>IF(A899="","",MAX(0,I899-'Dados gerais'!$B$14/1000000))</f>
        <v>#NUM!</v>
      </c>
      <c r="K899" s="5" t="e">
        <f t="shared" si="55"/>
        <v>#NUM!</v>
      </c>
    </row>
    <row r="900" spans="1:11" x14ac:dyDescent="0.25">
      <c r="A900" s="2" t="e">
        <f>'Série de vazões medidas'!A902</f>
        <v>#NUM!</v>
      </c>
      <c r="B900" s="1" t="e">
        <f>IF(A900="","",'Série de vazões medidas'!C902*'Dados gerais'!$B$11/'Dados gerais'!$B$10)</f>
        <v>#NUM!</v>
      </c>
      <c r="C900" s="4" t="e">
        <f t="shared" ref="C900:C963" si="58">IF(A900="","",K899)</f>
        <v>#NUM!</v>
      </c>
      <c r="D900" s="4" t="e">
        <f>IF(A900="","",B900*86400*'Série de vazões medidas'!B902/1000000)</f>
        <v>#NUM!</v>
      </c>
      <c r="E900" t="e">
        <f>IF(A900="","",VLOOKUP(C900*1000000,'Dados gerais'!$C$28:$D$2916,2))</f>
        <v>#NUM!</v>
      </c>
      <c r="F900" s="5" t="e">
        <f>IF(A900="","",VLOOKUP(MONTH($A900),'Dados gerais'!$I$5:$J$16,2))</f>
        <v>#NUM!</v>
      </c>
      <c r="G900" s="5" t="e">
        <f t="shared" si="56"/>
        <v>#NUM!</v>
      </c>
      <c r="H900" s="1" t="e">
        <f>IF(A900="","",IF(C900&lt;'Dados gerais'!$B$15/1000000,0,('Dados gerais'!$B$21+'Dados gerais'!$B$19)*86400*'Série de vazões medidas'!B902/1000000))</f>
        <v>#NUM!</v>
      </c>
      <c r="I900" s="5" t="e">
        <f t="shared" si="57"/>
        <v>#NUM!</v>
      </c>
      <c r="J900" s="5" t="e">
        <f>IF(A900="","",MAX(0,I900-'Dados gerais'!$B$14/1000000))</f>
        <v>#NUM!</v>
      </c>
      <c r="K900" s="5" t="e">
        <f t="shared" ref="K900:K963" si="59">IF(A900="","",I900-J900)</f>
        <v>#NUM!</v>
      </c>
    </row>
    <row r="901" spans="1:11" x14ac:dyDescent="0.25">
      <c r="A901" s="2" t="e">
        <f>'Série de vazões medidas'!A903</f>
        <v>#NUM!</v>
      </c>
      <c r="B901" s="1" t="e">
        <f>IF(A901="","",'Série de vazões medidas'!C903*'Dados gerais'!$B$11/'Dados gerais'!$B$10)</f>
        <v>#NUM!</v>
      </c>
      <c r="C901" s="4" t="e">
        <f t="shared" si="58"/>
        <v>#NUM!</v>
      </c>
      <c r="D901" s="4" t="e">
        <f>IF(A901="","",B901*86400*'Série de vazões medidas'!B903/1000000)</f>
        <v>#NUM!</v>
      </c>
      <c r="E901" t="e">
        <f>IF(A901="","",VLOOKUP(C901*1000000,'Dados gerais'!$C$28:$D$2916,2))</f>
        <v>#NUM!</v>
      </c>
      <c r="F901" s="5" t="e">
        <f>IF(A901="","",VLOOKUP(MONTH($A901),'Dados gerais'!$I$5:$J$16,2))</f>
        <v>#NUM!</v>
      </c>
      <c r="G901" s="5" t="e">
        <f t="shared" si="56"/>
        <v>#NUM!</v>
      </c>
      <c r="H901" s="1" t="e">
        <f>IF(A901="","",IF(C901&lt;'Dados gerais'!$B$15/1000000,0,('Dados gerais'!$B$21+'Dados gerais'!$B$19)*86400*'Série de vazões medidas'!B903/1000000))</f>
        <v>#NUM!</v>
      </c>
      <c r="I901" s="5" t="e">
        <f t="shared" si="57"/>
        <v>#NUM!</v>
      </c>
      <c r="J901" s="5" t="e">
        <f>IF(A901="","",MAX(0,I901-'Dados gerais'!$B$14/1000000))</f>
        <v>#NUM!</v>
      </c>
      <c r="K901" s="5" t="e">
        <f t="shared" si="59"/>
        <v>#NUM!</v>
      </c>
    </row>
    <row r="902" spans="1:11" x14ac:dyDescent="0.25">
      <c r="A902" s="2" t="e">
        <f>'Série de vazões medidas'!A904</f>
        <v>#NUM!</v>
      </c>
      <c r="B902" s="1" t="e">
        <f>IF(A902="","",'Série de vazões medidas'!C904*'Dados gerais'!$B$11/'Dados gerais'!$B$10)</f>
        <v>#NUM!</v>
      </c>
      <c r="C902" s="4" t="e">
        <f t="shared" si="58"/>
        <v>#NUM!</v>
      </c>
      <c r="D902" s="4" t="e">
        <f>IF(A902="","",B902*86400*'Série de vazões medidas'!B904/1000000)</f>
        <v>#NUM!</v>
      </c>
      <c r="E902" t="e">
        <f>IF(A902="","",VLOOKUP(C902*1000000,'Dados gerais'!$C$28:$D$2916,2))</f>
        <v>#NUM!</v>
      </c>
      <c r="F902" s="5" t="e">
        <f>IF(A902="","",VLOOKUP(MONTH($A902),'Dados gerais'!$I$5:$J$16,2))</f>
        <v>#NUM!</v>
      </c>
      <c r="G902" s="5" t="e">
        <f t="shared" si="56"/>
        <v>#NUM!</v>
      </c>
      <c r="H902" s="1" t="e">
        <f>IF(A902="","",IF(C902&lt;'Dados gerais'!$B$15/1000000,0,('Dados gerais'!$B$21+'Dados gerais'!$B$19)*86400*'Série de vazões medidas'!B904/1000000))</f>
        <v>#NUM!</v>
      </c>
      <c r="I902" s="5" t="e">
        <f t="shared" si="57"/>
        <v>#NUM!</v>
      </c>
      <c r="J902" s="5" t="e">
        <f>IF(A902="","",MAX(0,I902-'Dados gerais'!$B$14/1000000))</f>
        <v>#NUM!</v>
      </c>
      <c r="K902" s="5" t="e">
        <f t="shared" si="59"/>
        <v>#NUM!</v>
      </c>
    </row>
    <row r="903" spans="1:11" x14ac:dyDescent="0.25">
      <c r="A903" s="2" t="e">
        <f>'Série de vazões medidas'!A905</f>
        <v>#NUM!</v>
      </c>
      <c r="B903" s="1" t="e">
        <f>IF(A903="","",'Série de vazões medidas'!C905*'Dados gerais'!$B$11/'Dados gerais'!$B$10)</f>
        <v>#NUM!</v>
      </c>
      <c r="C903" s="4" t="e">
        <f t="shared" si="58"/>
        <v>#NUM!</v>
      </c>
      <c r="D903" s="4" t="e">
        <f>IF(A903="","",B903*86400*'Série de vazões medidas'!B905/1000000)</f>
        <v>#NUM!</v>
      </c>
      <c r="E903" t="e">
        <f>IF(A903="","",VLOOKUP(C903*1000000,'Dados gerais'!$C$28:$D$2916,2))</f>
        <v>#NUM!</v>
      </c>
      <c r="F903" s="5" t="e">
        <f>IF(A903="","",VLOOKUP(MONTH($A903),'Dados gerais'!$I$5:$J$16,2))</f>
        <v>#NUM!</v>
      </c>
      <c r="G903" s="5" t="e">
        <f t="shared" si="56"/>
        <v>#NUM!</v>
      </c>
      <c r="H903" s="1" t="e">
        <f>IF(A903="","",IF(C903&lt;'Dados gerais'!$B$15/1000000,0,('Dados gerais'!$B$21+'Dados gerais'!$B$19)*86400*'Série de vazões medidas'!B905/1000000))</f>
        <v>#NUM!</v>
      </c>
      <c r="I903" s="5" t="e">
        <f t="shared" si="57"/>
        <v>#NUM!</v>
      </c>
      <c r="J903" s="5" t="e">
        <f>IF(A903="","",MAX(0,I903-'Dados gerais'!$B$14/1000000))</f>
        <v>#NUM!</v>
      </c>
      <c r="K903" s="5" t="e">
        <f t="shared" si="59"/>
        <v>#NUM!</v>
      </c>
    </row>
    <row r="904" spans="1:11" x14ac:dyDescent="0.25">
      <c r="A904" s="2" t="e">
        <f>'Série de vazões medidas'!A906</f>
        <v>#NUM!</v>
      </c>
      <c r="B904" s="1" t="e">
        <f>IF(A904="","",'Série de vazões medidas'!C906*'Dados gerais'!$B$11/'Dados gerais'!$B$10)</f>
        <v>#NUM!</v>
      </c>
      <c r="C904" s="4" t="e">
        <f t="shared" si="58"/>
        <v>#NUM!</v>
      </c>
      <c r="D904" s="4" t="e">
        <f>IF(A904="","",B904*86400*'Série de vazões medidas'!B906/1000000)</f>
        <v>#NUM!</v>
      </c>
      <c r="E904" t="e">
        <f>IF(A904="","",VLOOKUP(C904*1000000,'Dados gerais'!$C$28:$D$2916,2))</f>
        <v>#NUM!</v>
      </c>
      <c r="F904" s="5" t="e">
        <f>IF(A904="","",VLOOKUP(MONTH($A904),'Dados gerais'!$I$5:$J$16,2))</f>
        <v>#NUM!</v>
      </c>
      <c r="G904" s="5" t="e">
        <f t="shared" si="56"/>
        <v>#NUM!</v>
      </c>
      <c r="H904" s="1" t="e">
        <f>IF(A904="","",IF(C904&lt;'Dados gerais'!$B$15/1000000,0,('Dados gerais'!$B$21+'Dados gerais'!$B$19)*86400*'Série de vazões medidas'!B906/1000000))</f>
        <v>#NUM!</v>
      </c>
      <c r="I904" s="5" t="e">
        <f t="shared" si="57"/>
        <v>#NUM!</v>
      </c>
      <c r="J904" s="5" t="e">
        <f>IF(A904="","",MAX(0,I904-'Dados gerais'!$B$14/1000000))</f>
        <v>#NUM!</v>
      </c>
      <c r="K904" s="5" t="e">
        <f t="shared" si="59"/>
        <v>#NUM!</v>
      </c>
    </row>
    <row r="905" spans="1:11" x14ac:dyDescent="0.25">
      <c r="A905" s="2" t="e">
        <f>'Série de vazões medidas'!A907</f>
        <v>#NUM!</v>
      </c>
      <c r="B905" s="1" t="e">
        <f>IF(A905="","",'Série de vazões medidas'!C907*'Dados gerais'!$B$11/'Dados gerais'!$B$10)</f>
        <v>#NUM!</v>
      </c>
      <c r="C905" s="4" t="e">
        <f t="shared" si="58"/>
        <v>#NUM!</v>
      </c>
      <c r="D905" s="4" t="e">
        <f>IF(A905="","",B905*86400*'Série de vazões medidas'!B907/1000000)</f>
        <v>#NUM!</v>
      </c>
      <c r="E905" t="e">
        <f>IF(A905="","",VLOOKUP(C905*1000000,'Dados gerais'!$C$28:$D$2916,2))</f>
        <v>#NUM!</v>
      </c>
      <c r="F905" s="5" t="e">
        <f>IF(A905="","",VLOOKUP(MONTH($A905),'Dados gerais'!$I$5:$J$16,2))</f>
        <v>#NUM!</v>
      </c>
      <c r="G905" s="5" t="e">
        <f t="shared" si="56"/>
        <v>#NUM!</v>
      </c>
      <c r="H905" s="1" t="e">
        <f>IF(A905="","",IF(C905&lt;'Dados gerais'!$B$15/1000000,0,('Dados gerais'!$B$21+'Dados gerais'!$B$19)*86400*'Série de vazões medidas'!B907/1000000))</f>
        <v>#NUM!</v>
      </c>
      <c r="I905" s="5" t="e">
        <f t="shared" si="57"/>
        <v>#NUM!</v>
      </c>
      <c r="J905" s="5" t="e">
        <f>IF(A905="","",MAX(0,I905-'Dados gerais'!$B$14/1000000))</f>
        <v>#NUM!</v>
      </c>
      <c r="K905" s="5" t="e">
        <f t="shared" si="59"/>
        <v>#NUM!</v>
      </c>
    </row>
    <row r="906" spans="1:11" x14ac:dyDescent="0.25">
      <c r="A906" s="2" t="e">
        <f>'Série de vazões medidas'!A908</f>
        <v>#NUM!</v>
      </c>
      <c r="B906" s="1" t="e">
        <f>IF(A906="","",'Série de vazões medidas'!C908*'Dados gerais'!$B$11/'Dados gerais'!$B$10)</f>
        <v>#NUM!</v>
      </c>
      <c r="C906" s="4" t="e">
        <f t="shared" si="58"/>
        <v>#NUM!</v>
      </c>
      <c r="D906" s="4" t="e">
        <f>IF(A906="","",B906*86400*'Série de vazões medidas'!B908/1000000)</f>
        <v>#NUM!</v>
      </c>
      <c r="E906" t="e">
        <f>IF(A906="","",VLOOKUP(C906*1000000,'Dados gerais'!$C$28:$D$2916,2))</f>
        <v>#NUM!</v>
      </c>
      <c r="F906" s="5" t="e">
        <f>IF(A906="","",VLOOKUP(MONTH($A906),'Dados gerais'!$I$5:$J$16,2))</f>
        <v>#NUM!</v>
      </c>
      <c r="G906" s="5" t="e">
        <f t="shared" si="56"/>
        <v>#NUM!</v>
      </c>
      <c r="H906" s="1" t="e">
        <f>IF(A906="","",IF(C906&lt;'Dados gerais'!$B$15/1000000,0,('Dados gerais'!$B$21+'Dados gerais'!$B$19)*86400*'Série de vazões medidas'!B908/1000000))</f>
        <v>#NUM!</v>
      </c>
      <c r="I906" s="5" t="e">
        <f t="shared" si="57"/>
        <v>#NUM!</v>
      </c>
      <c r="J906" s="5" t="e">
        <f>IF(A906="","",MAX(0,I906-'Dados gerais'!$B$14/1000000))</f>
        <v>#NUM!</v>
      </c>
      <c r="K906" s="5" t="e">
        <f t="shared" si="59"/>
        <v>#NUM!</v>
      </c>
    </row>
    <row r="907" spans="1:11" x14ac:dyDescent="0.25">
      <c r="A907" s="2" t="e">
        <f>'Série de vazões medidas'!A909</f>
        <v>#NUM!</v>
      </c>
      <c r="B907" s="1" t="e">
        <f>IF(A907="","",'Série de vazões medidas'!C909*'Dados gerais'!$B$11/'Dados gerais'!$B$10)</f>
        <v>#NUM!</v>
      </c>
      <c r="C907" s="4" t="e">
        <f t="shared" si="58"/>
        <v>#NUM!</v>
      </c>
      <c r="D907" s="4" t="e">
        <f>IF(A907="","",B907*86400*'Série de vazões medidas'!B909/1000000)</f>
        <v>#NUM!</v>
      </c>
      <c r="E907" t="e">
        <f>IF(A907="","",VLOOKUP(C907*1000000,'Dados gerais'!$C$28:$D$2916,2))</f>
        <v>#NUM!</v>
      </c>
      <c r="F907" s="5" t="e">
        <f>IF(A907="","",VLOOKUP(MONTH($A907),'Dados gerais'!$I$5:$J$16,2))</f>
        <v>#NUM!</v>
      </c>
      <c r="G907" s="5" t="e">
        <f t="shared" si="56"/>
        <v>#NUM!</v>
      </c>
      <c r="H907" s="1" t="e">
        <f>IF(A907="","",IF(C907&lt;'Dados gerais'!$B$15/1000000,0,('Dados gerais'!$B$21+'Dados gerais'!$B$19)*86400*'Série de vazões medidas'!B909/1000000))</f>
        <v>#NUM!</v>
      </c>
      <c r="I907" s="5" t="e">
        <f t="shared" si="57"/>
        <v>#NUM!</v>
      </c>
      <c r="J907" s="5" t="e">
        <f>IF(A907="","",MAX(0,I907-'Dados gerais'!$B$14/1000000))</f>
        <v>#NUM!</v>
      </c>
      <c r="K907" s="5" t="e">
        <f t="shared" si="59"/>
        <v>#NUM!</v>
      </c>
    </row>
    <row r="908" spans="1:11" x14ac:dyDescent="0.25">
      <c r="A908" s="2" t="e">
        <f>'Série de vazões medidas'!A910</f>
        <v>#NUM!</v>
      </c>
      <c r="B908" s="1" t="e">
        <f>IF(A908="","",'Série de vazões medidas'!C910*'Dados gerais'!$B$11/'Dados gerais'!$B$10)</f>
        <v>#NUM!</v>
      </c>
      <c r="C908" s="4" t="e">
        <f t="shared" si="58"/>
        <v>#NUM!</v>
      </c>
      <c r="D908" s="4" t="e">
        <f>IF(A908="","",B908*86400*'Série de vazões medidas'!B910/1000000)</f>
        <v>#NUM!</v>
      </c>
      <c r="E908" t="e">
        <f>IF(A908="","",VLOOKUP(C908*1000000,'Dados gerais'!$C$28:$D$2916,2))</f>
        <v>#NUM!</v>
      </c>
      <c r="F908" s="5" t="e">
        <f>IF(A908="","",VLOOKUP(MONTH($A908),'Dados gerais'!$I$5:$J$16,2))</f>
        <v>#NUM!</v>
      </c>
      <c r="G908" s="5" t="e">
        <f t="shared" si="56"/>
        <v>#NUM!</v>
      </c>
      <c r="H908" s="1" t="e">
        <f>IF(A908="","",IF(C908&lt;'Dados gerais'!$B$15/1000000,0,('Dados gerais'!$B$21+'Dados gerais'!$B$19)*86400*'Série de vazões medidas'!B910/1000000))</f>
        <v>#NUM!</v>
      </c>
      <c r="I908" s="5" t="e">
        <f t="shared" si="57"/>
        <v>#NUM!</v>
      </c>
      <c r="J908" s="5" t="e">
        <f>IF(A908="","",MAX(0,I908-'Dados gerais'!$B$14/1000000))</f>
        <v>#NUM!</v>
      </c>
      <c r="K908" s="5" t="e">
        <f t="shared" si="59"/>
        <v>#NUM!</v>
      </c>
    </row>
    <row r="909" spans="1:11" x14ac:dyDescent="0.25">
      <c r="A909" s="2" t="e">
        <f>'Série de vazões medidas'!A911</f>
        <v>#NUM!</v>
      </c>
      <c r="B909" s="1" t="e">
        <f>IF(A909="","",'Série de vazões medidas'!C911*'Dados gerais'!$B$11/'Dados gerais'!$B$10)</f>
        <v>#NUM!</v>
      </c>
      <c r="C909" s="4" t="e">
        <f t="shared" si="58"/>
        <v>#NUM!</v>
      </c>
      <c r="D909" s="4" t="e">
        <f>IF(A909="","",B909*86400*'Série de vazões medidas'!B911/1000000)</f>
        <v>#NUM!</v>
      </c>
      <c r="E909" t="e">
        <f>IF(A909="","",VLOOKUP(C909*1000000,'Dados gerais'!$C$28:$D$2916,2))</f>
        <v>#NUM!</v>
      </c>
      <c r="F909" s="5" t="e">
        <f>IF(A909="","",VLOOKUP(MONTH($A909),'Dados gerais'!$I$5:$J$16,2))</f>
        <v>#NUM!</v>
      </c>
      <c r="G909" s="5" t="e">
        <f t="shared" si="56"/>
        <v>#NUM!</v>
      </c>
      <c r="H909" s="1" t="e">
        <f>IF(A909="","",IF(C909&lt;'Dados gerais'!$B$15/1000000,0,('Dados gerais'!$B$21+'Dados gerais'!$B$19)*86400*'Série de vazões medidas'!B911/1000000))</f>
        <v>#NUM!</v>
      </c>
      <c r="I909" s="5" t="e">
        <f t="shared" si="57"/>
        <v>#NUM!</v>
      </c>
      <c r="J909" s="5" t="e">
        <f>IF(A909="","",MAX(0,I909-'Dados gerais'!$B$14/1000000))</f>
        <v>#NUM!</v>
      </c>
      <c r="K909" s="5" t="e">
        <f t="shared" si="59"/>
        <v>#NUM!</v>
      </c>
    </row>
    <row r="910" spans="1:11" x14ac:dyDescent="0.25">
      <c r="A910" s="2" t="e">
        <f>'Série de vazões medidas'!A912</f>
        <v>#NUM!</v>
      </c>
      <c r="B910" s="1" t="e">
        <f>IF(A910="","",'Série de vazões medidas'!C912*'Dados gerais'!$B$11/'Dados gerais'!$B$10)</f>
        <v>#NUM!</v>
      </c>
      <c r="C910" s="4" t="e">
        <f t="shared" si="58"/>
        <v>#NUM!</v>
      </c>
      <c r="D910" s="4" t="e">
        <f>IF(A910="","",B910*86400*'Série de vazões medidas'!B912/1000000)</f>
        <v>#NUM!</v>
      </c>
      <c r="E910" t="e">
        <f>IF(A910="","",VLOOKUP(C910*1000000,'Dados gerais'!$C$28:$D$2916,2))</f>
        <v>#NUM!</v>
      </c>
      <c r="F910" s="5" t="e">
        <f>IF(A910="","",VLOOKUP(MONTH($A910),'Dados gerais'!$I$5:$J$16,2))</f>
        <v>#NUM!</v>
      </c>
      <c r="G910" s="5" t="e">
        <f t="shared" si="56"/>
        <v>#NUM!</v>
      </c>
      <c r="H910" s="1" t="e">
        <f>IF(A910="","",IF(C910&lt;'Dados gerais'!$B$15/1000000,0,('Dados gerais'!$B$21+'Dados gerais'!$B$19)*86400*'Série de vazões medidas'!B912/1000000))</f>
        <v>#NUM!</v>
      </c>
      <c r="I910" s="5" t="e">
        <f t="shared" si="57"/>
        <v>#NUM!</v>
      </c>
      <c r="J910" s="5" t="e">
        <f>IF(A910="","",MAX(0,I910-'Dados gerais'!$B$14/1000000))</f>
        <v>#NUM!</v>
      </c>
      <c r="K910" s="5" t="e">
        <f t="shared" si="59"/>
        <v>#NUM!</v>
      </c>
    </row>
    <row r="911" spans="1:11" x14ac:dyDescent="0.25">
      <c r="A911" s="2" t="e">
        <f>'Série de vazões medidas'!A913</f>
        <v>#NUM!</v>
      </c>
      <c r="B911" s="1" t="e">
        <f>IF(A911="","",'Série de vazões medidas'!C913*'Dados gerais'!$B$11/'Dados gerais'!$B$10)</f>
        <v>#NUM!</v>
      </c>
      <c r="C911" s="4" t="e">
        <f t="shared" si="58"/>
        <v>#NUM!</v>
      </c>
      <c r="D911" s="4" t="e">
        <f>IF(A911="","",B911*86400*'Série de vazões medidas'!B913/1000000)</f>
        <v>#NUM!</v>
      </c>
      <c r="E911" t="e">
        <f>IF(A911="","",VLOOKUP(C911*1000000,'Dados gerais'!$C$28:$D$2916,2))</f>
        <v>#NUM!</v>
      </c>
      <c r="F911" s="5" t="e">
        <f>IF(A911="","",VLOOKUP(MONTH($A911),'Dados gerais'!$I$5:$J$16,2))</f>
        <v>#NUM!</v>
      </c>
      <c r="G911" s="5" t="e">
        <f t="shared" si="56"/>
        <v>#NUM!</v>
      </c>
      <c r="H911" s="1" t="e">
        <f>IF(A911="","",IF(C911&lt;'Dados gerais'!$B$15/1000000,0,('Dados gerais'!$B$21+'Dados gerais'!$B$19)*86400*'Série de vazões medidas'!B913/1000000))</f>
        <v>#NUM!</v>
      </c>
      <c r="I911" s="5" t="e">
        <f t="shared" si="57"/>
        <v>#NUM!</v>
      </c>
      <c r="J911" s="5" t="e">
        <f>IF(A911="","",MAX(0,I911-'Dados gerais'!$B$14/1000000))</f>
        <v>#NUM!</v>
      </c>
      <c r="K911" s="5" t="e">
        <f t="shared" si="59"/>
        <v>#NUM!</v>
      </c>
    </row>
    <row r="912" spans="1:11" x14ac:dyDescent="0.25">
      <c r="A912" s="2" t="e">
        <f>'Série de vazões medidas'!A914</f>
        <v>#NUM!</v>
      </c>
      <c r="B912" s="1" t="e">
        <f>IF(A912="","",'Série de vazões medidas'!C914*'Dados gerais'!$B$11/'Dados gerais'!$B$10)</f>
        <v>#NUM!</v>
      </c>
      <c r="C912" s="4" t="e">
        <f t="shared" si="58"/>
        <v>#NUM!</v>
      </c>
      <c r="D912" s="4" t="e">
        <f>IF(A912="","",B912*86400*'Série de vazões medidas'!B914/1000000)</f>
        <v>#NUM!</v>
      </c>
      <c r="E912" t="e">
        <f>IF(A912="","",VLOOKUP(C912*1000000,'Dados gerais'!$C$28:$D$2916,2))</f>
        <v>#NUM!</v>
      </c>
      <c r="F912" s="5" t="e">
        <f>IF(A912="","",VLOOKUP(MONTH($A912),'Dados gerais'!$I$5:$J$16,2))</f>
        <v>#NUM!</v>
      </c>
      <c r="G912" s="5" t="e">
        <f t="shared" si="56"/>
        <v>#NUM!</v>
      </c>
      <c r="H912" s="1" t="e">
        <f>IF(A912="","",IF(C912&lt;'Dados gerais'!$B$15/1000000,0,('Dados gerais'!$B$21+'Dados gerais'!$B$19)*86400*'Série de vazões medidas'!B914/1000000))</f>
        <v>#NUM!</v>
      </c>
      <c r="I912" s="5" t="e">
        <f t="shared" si="57"/>
        <v>#NUM!</v>
      </c>
      <c r="J912" s="5" t="e">
        <f>IF(A912="","",MAX(0,I912-'Dados gerais'!$B$14/1000000))</f>
        <v>#NUM!</v>
      </c>
      <c r="K912" s="5" t="e">
        <f t="shared" si="59"/>
        <v>#NUM!</v>
      </c>
    </row>
    <row r="913" spans="1:11" x14ac:dyDescent="0.25">
      <c r="A913" s="2" t="e">
        <f>'Série de vazões medidas'!A915</f>
        <v>#NUM!</v>
      </c>
      <c r="B913" s="1" t="e">
        <f>IF(A913="","",'Série de vazões medidas'!C915*'Dados gerais'!$B$11/'Dados gerais'!$B$10)</f>
        <v>#NUM!</v>
      </c>
      <c r="C913" s="4" t="e">
        <f t="shared" si="58"/>
        <v>#NUM!</v>
      </c>
      <c r="D913" s="4" t="e">
        <f>IF(A913="","",B913*86400*'Série de vazões medidas'!B915/1000000)</f>
        <v>#NUM!</v>
      </c>
      <c r="E913" t="e">
        <f>IF(A913="","",VLOOKUP(C913*1000000,'Dados gerais'!$C$28:$D$2916,2))</f>
        <v>#NUM!</v>
      </c>
      <c r="F913" s="5" t="e">
        <f>IF(A913="","",VLOOKUP(MONTH($A913),'Dados gerais'!$I$5:$J$16,2))</f>
        <v>#NUM!</v>
      </c>
      <c r="G913" s="5" t="e">
        <f t="shared" si="56"/>
        <v>#NUM!</v>
      </c>
      <c r="H913" s="1" t="e">
        <f>IF(A913="","",IF(C913&lt;'Dados gerais'!$B$15/1000000,0,('Dados gerais'!$B$21+'Dados gerais'!$B$19)*86400*'Série de vazões medidas'!B915/1000000))</f>
        <v>#NUM!</v>
      </c>
      <c r="I913" s="5" t="e">
        <f t="shared" si="57"/>
        <v>#NUM!</v>
      </c>
      <c r="J913" s="5" t="e">
        <f>IF(A913="","",MAX(0,I913-'Dados gerais'!$B$14/1000000))</f>
        <v>#NUM!</v>
      </c>
      <c r="K913" s="5" t="e">
        <f t="shared" si="59"/>
        <v>#NUM!</v>
      </c>
    </row>
    <row r="914" spans="1:11" x14ac:dyDescent="0.25">
      <c r="A914" s="2" t="e">
        <f>'Série de vazões medidas'!A916</f>
        <v>#NUM!</v>
      </c>
      <c r="B914" s="1" t="e">
        <f>IF(A914="","",'Série de vazões medidas'!C916*'Dados gerais'!$B$11/'Dados gerais'!$B$10)</f>
        <v>#NUM!</v>
      </c>
      <c r="C914" s="4" t="e">
        <f t="shared" si="58"/>
        <v>#NUM!</v>
      </c>
      <c r="D914" s="4" t="e">
        <f>IF(A914="","",B914*86400*'Série de vazões medidas'!B916/1000000)</f>
        <v>#NUM!</v>
      </c>
      <c r="E914" t="e">
        <f>IF(A914="","",VLOOKUP(C914*1000000,'Dados gerais'!$C$28:$D$2916,2))</f>
        <v>#NUM!</v>
      </c>
      <c r="F914" s="5" t="e">
        <f>IF(A914="","",VLOOKUP(MONTH($A914),'Dados gerais'!$I$5:$J$16,2))</f>
        <v>#NUM!</v>
      </c>
      <c r="G914" s="5" t="e">
        <f t="shared" si="56"/>
        <v>#NUM!</v>
      </c>
      <c r="H914" s="1" t="e">
        <f>IF(A914="","",IF(C914&lt;'Dados gerais'!$B$15/1000000,0,('Dados gerais'!$B$21+'Dados gerais'!$B$19)*86400*'Série de vazões medidas'!B916/1000000))</f>
        <v>#NUM!</v>
      </c>
      <c r="I914" s="5" t="e">
        <f t="shared" si="57"/>
        <v>#NUM!</v>
      </c>
      <c r="J914" s="5" t="e">
        <f>IF(A914="","",MAX(0,I914-'Dados gerais'!$B$14/1000000))</f>
        <v>#NUM!</v>
      </c>
      <c r="K914" s="5" t="e">
        <f t="shared" si="59"/>
        <v>#NUM!</v>
      </c>
    </row>
    <row r="915" spans="1:11" x14ac:dyDescent="0.25">
      <c r="A915" s="2" t="e">
        <f>'Série de vazões medidas'!A917</f>
        <v>#NUM!</v>
      </c>
      <c r="B915" s="1" t="e">
        <f>IF(A915="","",'Série de vazões medidas'!C917*'Dados gerais'!$B$11/'Dados gerais'!$B$10)</f>
        <v>#NUM!</v>
      </c>
      <c r="C915" s="4" t="e">
        <f t="shared" si="58"/>
        <v>#NUM!</v>
      </c>
      <c r="D915" s="4" t="e">
        <f>IF(A915="","",B915*86400*'Série de vazões medidas'!B917/1000000)</f>
        <v>#NUM!</v>
      </c>
      <c r="E915" t="e">
        <f>IF(A915="","",VLOOKUP(C915*1000000,'Dados gerais'!$C$28:$D$2916,2))</f>
        <v>#NUM!</v>
      </c>
      <c r="F915" s="5" t="e">
        <f>IF(A915="","",VLOOKUP(MONTH($A915),'Dados gerais'!$I$5:$J$16,2))</f>
        <v>#NUM!</v>
      </c>
      <c r="G915" s="5" t="e">
        <f t="shared" si="56"/>
        <v>#NUM!</v>
      </c>
      <c r="H915" s="1" t="e">
        <f>IF(A915="","",IF(C915&lt;'Dados gerais'!$B$15/1000000,0,('Dados gerais'!$B$21+'Dados gerais'!$B$19)*86400*'Série de vazões medidas'!B917/1000000))</f>
        <v>#NUM!</v>
      </c>
      <c r="I915" s="5" t="e">
        <f t="shared" si="57"/>
        <v>#NUM!</v>
      </c>
      <c r="J915" s="5" t="e">
        <f>IF(A915="","",MAX(0,I915-'Dados gerais'!$B$14/1000000))</f>
        <v>#NUM!</v>
      </c>
      <c r="K915" s="5" t="e">
        <f t="shared" si="59"/>
        <v>#NUM!</v>
      </c>
    </row>
    <row r="916" spans="1:11" x14ac:dyDescent="0.25">
      <c r="A916" s="2" t="e">
        <f>'Série de vazões medidas'!A918</f>
        <v>#NUM!</v>
      </c>
      <c r="B916" s="1" t="e">
        <f>IF(A916="","",'Série de vazões medidas'!C918*'Dados gerais'!$B$11/'Dados gerais'!$B$10)</f>
        <v>#NUM!</v>
      </c>
      <c r="C916" s="4" t="e">
        <f t="shared" si="58"/>
        <v>#NUM!</v>
      </c>
      <c r="D916" s="4" t="e">
        <f>IF(A916="","",B916*86400*'Série de vazões medidas'!B918/1000000)</f>
        <v>#NUM!</v>
      </c>
      <c r="E916" t="e">
        <f>IF(A916="","",VLOOKUP(C916*1000000,'Dados gerais'!$C$28:$D$2916,2))</f>
        <v>#NUM!</v>
      </c>
      <c r="F916" s="5" t="e">
        <f>IF(A916="","",VLOOKUP(MONTH($A916),'Dados gerais'!$I$5:$J$16,2))</f>
        <v>#NUM!</v>
      </c>
      <c r="G916" s="5" t="e">
        <f t="shared" si="56"/>
        <v>#NUM!</v>
      </c>
      <c r="H916" s="1" t="e">
        <f>IF(A916="","",IF(C916&lt;'Dados gerais'!$B$15/1000000,0,('Dados gerais'!$B$21+'Dados gerais'!$B$19)*86400*'Série de vazões medidas'!B918/1000000))</f>
        <v>#NUM!</v>
      </c>
      <c r="I916" s="5" t="e">
        <f t="shared" si="57"/>
        <v>#NUM!</v>
      </c>
      <c r="J916" s="5" t="e">
        <f>IF(A916="","",MAX(0,I916-'Dados gerais'!$B$14/1000000))</f>
        <v>#NUM!</v>
      </c>
      <c r="K916" s="5" t="e">
        <f t="shared" si="59"/>
        <v>#NUM!</v>
      </c>
    </row>
    <row r="917" spans="1:11" x14ac:dyDescent="0.25">
      <c r="A917" s="2" t="e">
        <f>'Série de vazões medidas'!A919</f>
        <v>#NUM!</v>
      </c>
      <c r="B917" s="1" t="e">
        <f>IF(A917="","",'Série de vazões medidas'!C919*'Dados gerais'!$B$11/'Dados gerais'!$B$10)</f>
        <v>#NUM!</v>
      </c>
      <c r="C917" s="4" t="e">
        <f t="shared" si="58"/>
        <v>#NUM!</v>
      </c>
      <c r="D917" s="4" t="e">
        <f>IF(A917="","",B917*86400*'Série de vazões medidas'!B919/1000000)</f>
        <v>#NUM!</v>
      </c>
      <c r="E917" t="e">
        <f>IF(A917="","",VLOOKUP(C917*1000000,'Dados gerais'!$C$28:$D$2916,2))</f>
        <v>#NUM!</v>
      </c>
      <c r="F917" s="5" t="e">
        <f>IF(A917="","",VLOOKUP(MONTH($A917),'Dados gerais'!$I$5:$J$16,2))</f>
        <v>#NUM!</v>
      </c>
      <c r="G917" s="5" t="e">
        <f t="shared" si="56"/>
        <v>#NUM!</v>
      </c>
      <c r="H917" s="1" t="e">
        <f>IF(A917="","",IF(C917&lt;'Dados gerais'!$B$15/1000000,0,('Dados gerais'!$B$21+'Dados gerais'!$B$19)*86400*'Série de vazões medidas'!B919/1000000))</f>
        <v>#NUM!</v>
      </c>
      <c r="I917" s="5" t="e">
        <f t="shared" si="57"/>
        <v>#NUM!</v>
      </c>
      <c r="J917" s="5" t="e">
        <f>IF(A917="","",MAX(0,I917-'Dados gerais'!$B$14/1000000))</f>
        <v>#NUM!</v>
      </c>
      <c r="K917" s="5" t="e">
        <f t="shared" si="59"/>
        <v>#NUM!</v>
      </c>
    </row>
    <row r="918" spans="1:11" x14ac:dyDescent="0.25">
      <c r="A918" s="2" t="e">
        <f>'Série de vazões medidas'!A920</f>
        <v>#NUM!</v>
      </c>
      <c r="B918" s="1" t="e">
        <f>IF(A918="","",'Série de vazões medidas'!C920*'Dados gerais'!$B$11/'Dados gerais'!$B$10)</f>
        <v>#NUM!</v>
      </c>
      <c r="C918" s="4" t="e">
        <f t="shared" si="58"/>
        <v>#NUM!</v>
      </c>
      <c r="D918" s="4" t="e">
        <f>IF(A918="","",B918*86400*'Série de vazões medidas'!B920/1000000)</f>
        <v>#NUM!</v>
      </c>
      <c r="E918" t="e">
        <f>IF(A918="","",VLOOKUP(C918*1000000,'Dados gerais'!$C$28:$D$2916,2))</f>
        <v>#NUM!</v>
      </c>
      <c r="F918" s="5" t="e">
        <f>IF(A918="","",VLOOKUP(MONTH($A918),'Dados gerais'!$I$5:$J$16,2))</f>
        <v>#NUM!</v>
      </c>
      <c r="G918" s="5" t="e">
        <f t="shared" si="56"/>
        <v>#NUM!</v>
      </c>
      <c r="H918" s="1" t="e">
        <f>IF(A918="","",IF(C918&lt;'Dados gerais'!$B$15/1000000,0,('Dados gerais'!$B$21+'Dados gerais'!$B$19)*86400*'Série de vazões medidas'!B920/1000000))</f>
        <v>#NUM!</v>
      </c>
      <c r="I918" s="5" t="e">
        <f t="shared" si="57"/>
        <v>#NUM!</v>
      </c>
      <c r="J918" s="5" t="e">
        <f>IF(A918="","",MAX(0,I918-'Dados gerais'!$B$14/1000000))</f>
        <v>#NUM!</v>
      </c>
      <c r="K918" s="5" t="e">
        <f t="shared" si="59"/>
        <v>#NUM!</v>
      </c>
    </row>
    <row r="919" spans="1:11" x14ac:dyDescent="0.25">
      <c r="A919" s="2" t="e">
        <f>'Série de vazões medidas'!A921</f>
        <v>#NUM!</v>
      </c>
      <c r="B919" s="1" t="e">
        <f>IF(A919="","",'Série de vazões medidas'!C921*'Dados gerais'!$B$11/'Dados gerais'!$B$10)</f>
        <v>#NUM!</v>
      </c>
      <c r="C919" s="4" t="e">
        <f t="shared" si="58"/>
        <v>#NUM!</v>
      </c>
      <c r="D919" s="4" t="e">
        <f>IF(A919="","",B919*86400*'Série de vazões medidas'!B921/1000000)</f>
        <v>#NUM!</v>
      </c>
      <c r="E919" t="e">
        <f>IF(A919="","",VLOOKUP(C919*1000000,'Dados gerais'!$C$28:$D$2916,2))</f>
        <v>#NUM!</v>
      </c>
      <c r="F919" s="5" t="e">
        <f>IF(A919="","",VLOOKUP(MONTH($A919),'Dados gerais'!$I$5:$J$16,2))</f>
        <v>#NUM!</v>
      </c>
      <c r="G919" s="5" t="e">
        <f t="shared" si="56"/>
        <v>#NUM!</v>
      </c>
      <c r="H919" s="1" t="e">
        <f>IF(A919="","",IF(C919&lt;'Dados gerais'!$B$15/1000000,0,('Dados gerais'!$B$21+'Dados gerais'!$B$19)*86400*'Série de vazões medidas'!B921/1000000))</f>
        <v>#NUM!</v>
      </c>
      <c r="I919" s="5" t="e">
        <f t="shared" si="57"/>
        <v>#NUM!</v>
      </c>
      <c r="J919" s="5" t="e">
        <f>IF(A919="","",MAX(0,I919-'Dados gerais'!$B$14/1000000))</f>
        <v>#NUM!</v>
      </c>
      <c r="K919" s="5" t="e">
        <f t="shared" si="59"/>
        <v>#NUM!</v>
      </c>
    </row>
    <row r="920" spans="1:11" x14ac:dyDescent="0.25">
      <c r="A920" s="2" t="e">
        <f>'Série de vazões medidas'!A922</f>
        <v>#NUM!</v>
      </c>
      <c r="B920" s="1" t="e">
        <f>IF(A920="","",'Série de vazões medidas'!C922*'Dados gerais'!$B$11/'Dados gerais'!$B$10)</f>
        <v>#NUM!</v>
      </c>
      <c r="C920" s="4" t="e">
        <f t="shared" si="58"/>
        <v>#NUM!</v>
      </c>
      <c r="D920" s="4" t="e">
        <f>IF(A920="","",B920*86400*'Série de vazões medidas'!B922/1000000)</f>
        <v>#NUM!</v>
      </c>
      <c r="E920" t="e">
        <f>IF(A920="","",VLOOKUP(C920*1000000,'Dados gerais'!$C$28:$D$2916,2))</f>
        <v>#NUM!</v>
      </c>
      <c r="F920" s="5" t="e">
        <f>IF(A920="","",VLOOKUP(MONTH($A920),'Dados gerais'!$I$5:$J$16,2))</f>
        <v>#NUM!</v>
      </c>
      <c r="G920" s="5" t="e">
        <f t="shared" si="56"/>
        <v>#NUM!</v>
      </c>
      <c r="H920" s="1" t="e">
        <f>IF(A920="","",IF(C920&lt;'Dados gerais'!$B$15/1000000,0,('Dados gerais'!$B$21+'Dados gerais'!$B$19)*86400*'Série de vazões medidas'!B922/1000000))</f>
        <v>#NUM!</v>
      </c>
      <c r="I920" s="5" t="e">
        <f t="shared" si="57"/>
        <v>#NUM!</v>
      </c>
      <c r="J920" s="5" t="e">
        <f>IF(A920="","",MAX(0,I920-'Dados gerais'!$B$14/1000000))</f>
        <v>#NUM!</v>
      </c>
      <c r="K920" s="5" t="e">
        <f t="shared" si="59"/>
        <v>#NUM!</v>
      </c>
    </row>
    <row r="921" spans="1:11" x14ac:dyDescent="0.25">
      <c r="A921" s="2" t="e">
        <f>'Série de vazões medidas'!A923</f>
        <v>#NUM!</v>
      </c>
      <c r="B921" s="1" t="e">
        <f>IF(A921="","",'Série de vazões medidas'!C923*'Dados gerais'!$B$11/'Dados gerais'!$B$10)</f>
        <v>#NUM!</v>
      </c>
      <c r="C921" s="4" t="e">
        <f t="shared" si="58"/>
        <v>#NUM!</v>
      </c>
      <c r="D921" s="4" t="e">
        <f>IF(A921="","",B921*86400*'Série de vazões medidas'!B923/1000000)</f>
        <v>#NUM!</v>
      </c>
      <c r="E921" t="e">
        <f>IF(A921="","",VLOOKUP(C921*1000000,'Dados gerais'!$C$28:$D$2916,2))</f>
        <v>#NUM!</v>
      </c>
      <c r="F921" s="5" t="e">
        <f>IF(A921="","",VLOOKUP(MONTH($A921),'Dados gerais'!$I$5:$J$16,2))</f>
        <v>#NUM!</v>
      </c>
      <c r="G921" s="5" t="e">
        <f t="shared" si="56"/>
        <v>#NUM!</v>
      </c>
      <c r="H921" s="1" t="e">
        <f>IF(A921="","",IF(C921&lt;'Dados gerais'!$B$15/1000000,0,('Dados gerais'!$B$21+'Dados gerais'!$B$19)*86400*'Série de vazões medidas'!B923/1000000))</f>
        <v>#NUM!</v>
      </c>
      <c r="I921" s="5" t="e">
        <f t="shared" si="57"/>
        <v>#NUM!</v>
      </c>
      <c r="J921" s="5" t="e">
        <f>IF(A921="","",MAX(0,I921-'Dados gerais'!$B$14/1000000))</f>
        <v>#NUM!</v>
      </c>
      <c r="K921" s="5" t="e">
        <f t="shared" si="59"/>
        <v>#NUM!</v>
      </c>
    </row>
    <row r="922" spans="1:11" x14ac:dyDescent="0.25">
      <c r="A922" s="2" t="e">
        <f>'Série de vazões medidas'!A924</f>
        <v>#NUM!</v>
      </c>
      <c r="B922" s="1" t="e">
        <f>IF(A922="","",'Série de vazões medidas'!C924*'Dados gerais'!$B$11/'Dados gerais'!$B$10)</f>
        <v>#NUM!</v>
      </c>
      <c r="C922" s="4" t="e">
        <f t="shared" si="58"/>
        <v>#NUM!</v>
      </c>
      <c r="D922" s="4" t="e">
        <f>IF(A922="","",B922*86400*'Série de vazões medidas'!B924/1000000)</f>
        <v>#NUM!</v>
      </c>
      <c r="E922" t="e">
        <f>IF(A922="","",VLOOKUP(C922*1000000,'Dados gerais'!$C$28:$D$2916,2))</f>
        <v>#NUM!</v>
      </c>
      <c r="F922" s="5" t="e">
        <f>IF(A922="","",VLOOKUP(MONTH($A922),'Dados gerais'!$I$5:$J$16,2))</f>
        <v>#NUM!</v>
      </c>
      <c r="G922" s="5" t="e">
        <f t="shared" si="56"/>
        <v>#NUM!</v>
      </c>
      <c r="H922" s="1" t="e">
        <f>IF(A922="","",IF(C922&lt;'Dados gerais'!$B$15/1000000,0,('Dados gerais'!$B$21+'Dados gerais'!$B$19)*86400*'Série de vazões medidas'!B924/1000000))</f>
        <v>#NUM!</v>
      </c>
      <c r="I922" s="5" t="e">
        <f t="shared" si="57"/>
        <v>#NUM!</v>
      </c>
      <c r="J922" s="5" t="e">
        <f>IF(A922="","",MAX(0,I922-'Dados gerais'!$B$14/1000000))</f>
        <v>#NUM!</v>
      </c>
      <c r="K922" s="5" t="e">
        <f t="shared" si="59"/>
        <v>#NUM!</v>
      </c>
    </row>
    <row r="923" spans="1:11" x14ac:dyDescent="0.25">
      <c r="A923" s="2" t="e">
        <f>'Série de vazões medidas'!A925</f>
        <v>#NUM!</v>
      </c>
      <c r="B923" s="1" t="e">
        <f>IF(A923="","",'Série de vazões medidas'!C925*'Dados gerais'!$B$11/'Dados gerais'!$B$10)</f>
        <v>#NUM!</v>
      </c>
      <c r="C923" s="4" t="e">
        <f t="shared" si="58"/>
        <v>#NUM!</v>
      </c>
      <c r="D923" s="4" t="e">
        <f>IF(A923="","",B923*86400*'Série de vazões medidas'!B925/1000000)</f>
        <v>#NUM!</v>
      </c>
      <c r="E923" t="e">
        <f>IF(A923="","",VLOOKUP(C923*1000000,'Dados gerais'!$C$28:$D$2916,2))</f>
        <v>#NUM!</v>
      </c>
      <c r="F923" s="5" t="e">
        <f>IF(A923="","",VLOOKUP(MONTH($A923),'Dados gerais'!$I$5:$J$16,2))</f>
        <v>#NUM!</v>
      </c>
      <c r="G923" s="5" t="e">
        <f t="shared" si="56"/>
        <v>#NUM!</v>
      </c>
      <c r="H923" s="1" t="e">
        <f>IF(A923="","",IF(C923&lt;'Dados gerais'!$B$15/1000000,0,('Dados gerais'!$B$21+'Dados gerais'!$B$19)*86400*'Série de vazões medidas'!B925/1000000))</f>
        <v>#NUM!</v>
      </c>
      <c r="I923" s="5" t="e">
        <f t="shared" si="57"/>
        <v>#NUM!</v>
      </c>
      <c r="J923" s="5" t="e">
        <f>IF(A923="","",MAX(0,I923-'Dados gerais'!$B$14/1000000))</f>
        <v>#NUM!</v>
      </c>
      <c r="K923" s="5" t="e">
        <f t="shared" si="59"/>
        <v>#NUM!</v>
      </c>
    </row>
    <row r="924" spans="1:11" x14ac:dyDescent="0.25">
      <c r="A924" s="2" t="e">
        <f>'Série de vazões medidas'!A926</f>
        <v>#NUM!</v>
      </c>
      <c r="B924" s="1" t="e">
        <f>IF(A924="","",'Série de vazões medidas'!C926*'Dados gerais'!$B$11/'Dados gerais'!$B$10)</f>
        <v>#NUM!</v>
      </c>
      <c r="C924" s="4" t="e">
        <f t="shared" si="58"/>
        <v>#NUM!</v>
      </c>
      <c r="D924" s="4" t="e">
        <f>IF(A924="","",B924*86400*'Série de vazões medidas'!B926/1000000)</f>
        <v>#NUM!</v>
      </c>
      <c r="E924" t="e">
        <f>IF(A924="","",VLOOKUP(C924*1000000,'Dados gerais'!$C$28:$D$2916,2))</f>
        <v>#NUM!</v>
      </c>
      <c r="F924" s="5" t="e">
        <f>IF(A924="","",VLOOKUP(MONTH($A924),'Dados gerais'!$I$5:$J$16,2))</f>
        <v>#NUM!</v>
      </c>
      <c r="G924" s="5" t="e">
        <f t="shared" si="56"/>
        <v>#NUM!</v>
      </c>
      <c r="H924" s="1" t="e">
        <f>IF(A924="","",IF(C924&lt;'Dados gerais'!$B$15/1000000,0,('Dados gerais'!$B$21+'Dados gerais'!$B$19)*86400*'Série de vazões medidas'!B926/1000000))</f>
        <v>#NUM!</v>
      </c>
      <c r="I924" s="5" t="e">
        <f t="shared" si="57"/>
        <v>#NUM!</v>
      </c>
      <c r="J924" s="5" t="e">
        <f>IF(A924="","",MAX(0,I924-'Dados gerais'!$B$14/1000000))</f>
        <v>#NUM!</v>
      </c>
      <c r="K924" s="5" t="e">
        <f t="shared" si="59"/>
        <v>#NUM!</v>
      </c>
    </row>
    <row r="925" spans="1:11" x14ac:dyDescent="0.25">
      <c r="A925" s="2" t="e">
        <f>'Série de vazões medidas'!A927</f>
        <v>#NUM!</v>
      </c>
      <c r="B925" s="1" t="e">
        <f>IF(A925="","",'Série de vazões medidas'!C927*'Dados gerais'!$B$11/'Dados gerais'!$B$10)</f>
        <v>#NUM!</v>
      </c>
      <c r="C925" s="4" t="e">
        <f t="shared" si="58"/>
        <v>#NUM!</v>
      </c>
      <c r="D925" s="4" t="e">
        <f>IF(A925="","",B925*86400*'Série de vazões medidas'!B927/1000000)</f>
        <v>#NUM!</v>
      </c>
      <c r="E925" t="e">
        <f>IF(A925="","",VLOOKUP(C925*1000000,'Dados gerais'!$C$28:$D$2916,2))</f>
        <v>#NUM!</v>
      </c>
      <c r="F925" s="5" t="e">
        <f>IF(A925="","",VLOOKUP(MONTH($A925),'Dados gerais'!$I$5:$J$16,2))</f>
        <v>#NUM!</v>
      </c>
      <c r="G925" s="5" t="e">
        <f t="shared" si="56"/>
        <v>#NUM!</v>
      </c>
      <c r="H925" s="1" t="e">
        <f>IF(A925="","",IF(C925&lt;'Dados gerais'!$B$15/1000000,0,('Dados gerais'!$B$21+'Dados gerais'!$B$19)*86400*'Série de vazões medidas'!B927/1000000))</f>
        <v>#NUM!</v>
      </c>
      <c r="I925" s="5" t="e">
        <f t="shared" si="57"/>
        <v>#NUM!</v>
      </c>
      <c r="J925" s="5" t="e">
        <f>IF(A925="","",MAX(0,I925-'Dados gerais'!$B$14/1000000))</f>
        <v>#NUM!</v>
      </c>
      <c r="K925" s="5" t="e">
        <f t="shared" si="59"/>
        <v>#NUM!</v>
      </c>
    </row>
    <row r="926" spans="1:11" x14ac:dyDescent="0.25">
      <c r="A926" s="2" t="e">
        <f>'Série de vazões medidas'!A928</f>
        <v>#NUM!</v>
      </c>
      <c r="B926" s="1" t="e">
        <f>IF(A926="","",'Série de vazões medidas'!C928*'Dados gerais'!$B$11/'Dados gerais'!$B$10)</f>
        <v>#NUM!</v>
      </c>
      <c r="C926" s="4" t="e">
        <f t="shared" si="58"/>
        <v>#NUM!</v>
      </c>
      <c r="D926" s="4" t="e">
        <f>IF(A926="","",B926*86400*'Série de vazões medidas'!B928/1000000)</f>
        <v>#NUM!</v>
      </c>
      <c r="E926" t="e">
        <f>IF(A926="","",VLOOKUP(C926*1000000,'Dados gerais'!$C$28:$D$2916,2))</f>
        <v>#NUM!</v>
      </c>
      <c r="F926" s="5" t="e">
        <f>IF(A926="","",VLOOKUP(MONTH($A926),'Dados gerais'!$I$5:$J$16,2))</f>
        <v>#NUM!</v>
      </c>
      <c r="G926" s="5" t="e">
        <f t="shared" si="56"/>
        <v>#NUM!</v>
      </c>
      <c r="H926" s="1" t="e">
        <f>IF(A926="","",IF(C926&lt;'Dados gerais'!$B$15/1000000,0,('Dados gerais'!$B$21+'Dados gerais'!$B$19)*86400*'Série de vazões medidas'!B928/1000000))</f>
        <v>#NUM!</v>
      </c>
      <c r="I926" s="5" t="e">
        <f t="shared" si="57"/>
        <v>#NUM!</v>
      </c>
      <c r="J926" s="5" t="e">
        <f>IF(A926="","",MAX(0,I926-'Dados gerais'!$B$14/1000000))</f>
        <v>#NUM!</v>
      </c>
      <c r="K926" s="5" t="e">
        <f t="shared" si="59"/>
        <v>#NUM!</v>
      </c>
    </row>
    <row r="927" spans="1:11" x14ac:dyDescent="0.25">
      <c r="A927" s="2" t="e">
        <f>'Série de vazões medidas'!A929</f>
        <v>#NUM!</v>
      </c>
      <c r="B927" s="1" t="e">
        <f>IF(A927="","",'Série de vazões medidas'!C929*'Dados gerais'!$B$11/'Dados gerais'!$B$10)</f>
        <v>#NUM!</v>
      </c>
      <c r="C927" s="4" t="e">
        <f t="shared" si="58"/>
        <v>#NUM!</v>
      </c>
      <c r="D927" s="4" t="e">
        <f>IF(A927="","",B927*86400*'Série de vazões medidas'!B929/1000000)</f>
        <v>#NUM!</v>
      </c>
      <c r="E927" t="e">
        <f>IF(A927="","",VLOOKUP(C927*1000000,'Dados gerais'!$C$28:$D$2916,2))</f>
        <v>#NUM!</v>
      </c>
      <c r="F927" s="5" t="e">
        <f>IF(A927="","",VLOOKUP(MONTH($A927),'Dados gerais'!$I$5:$J$16,2))</f>
        <v>#NUM!</v>
      </c>
      <c r="G927" s="5" t="e">
        <f t="shared" si="56"/>
        <v>#NUM!</v>
      </c>
      <c r="H927" s="1" t="e">
        <f>IF(A927="","",IF(C927&lt;'Dados gerais'!$B$15/1000000,0,('Dados gerais'!$B$21+'Dados gerais'!$B$19)*86400*'Série de vazões medidas'!B929/1000000))</f>
        <v>#NUM!</v>
      </c>
      <c r="I927" s="5" t="e">
        <f t="shared" si="57"/>
        <v>#NUM!</v>
      </c>
      <c r="J927" s="5" t="e">
        <f>IF(A927="","",MAX(0,I927-'Dados gerais'!$B$14/1000000))</f>
        <v>#NUM!</v>
      </c>
      <c r="K927" s="5" t="e">
        <f t="shared" si="59"/>
        <v>#NUM!</v>
      </c>
    </row>
    <row r="928" spans="1:11" x14ac:dyDescent="0.25">
      <c r="A928" s="2" t="e">
        <f>'Série de vazões medidas'!A930</f>
        <v>#NUM!</v>
      </c>
      <c r="B928" s="1" t="e">
        <f>IF(A928="","",'Série de vazões medidas'!C930*'Dados gerais'!$B$11/'Dados gerais'!$B$10)</f>
        <v>#NUM!</v>
      </c>
      <c r="C928" s="4" t="e">
        <f t="shared" si="58"/>
        <v>#NUM!</v>
      </c>
      <c r="D928" s="4" t="e">
        <f>IF(A928="","",B928*86400*'Série de vazões medidas'!B930/1000000)</f>
        <v>#NUM!</v>
      </c>
      <c r="E928" t="e">
        <f>IF(A928="","",VLOOKUP(C928*1000000,'Dados gerais'!$C$28:$D$2916,2))</f>
        <v>#NUM!</v>
      </c>
      <c r="F928" s="5" t="e">
        <f>IF(A928="","",VLOOKUP(MONTH($A928),'Dados gerais'!$I$5:$J$16,2))</f>
        <v>#NUM!</v>
      </c>
      <c r="G928" s="5" t="e">
        <f t="shared" si="56"/>
        <v>#NUM!</v>
      </c>
      <c r="H928" s="1" t="e">
        <f>IF(A928="","",IF(C928&lt;'Dados gerais'!$B$15/1000000,0,('Dados gerais'!$B$21+'Dados gerais'!$B$19)*86400*'Série de vazões medidas'!B930/1000000))</f>
        <v>#NUM!</v>
      </c>
      <c r="I928" s="5" t="e">
        <f t="shared" si="57"/>
        <v>#NUM!</v>
      </c>
      <c r="J928" s="5" t="e">
        <f>IF(A928="","",MAX(0,I928-'Dados gerais'!$B$14/1000000))</f>
        <v>#NUM!</v>
      </c>
      <c r="K928" s="5" t="e">
        <f t="shared" si="59"/>
        <v>#NUM!</v>
      </c>
    </row>
    <row r="929" spans="1:11" x14ac:dyDescent="0.25">
      <c r="A929" s="2" t="e">
        <f>'Série de vazões medidas'!A931</f>
        <v>#NUM!</v>
      </c>
      <c r="B929" s="1" t="e">
        <f>IF(A929="","",'Série de vazões medidas'!C931*'Dados gerais'!$B$11/'Dados gerais'!$B$10)</f>
        <v>#NUM!</v>
      </c>
      <c r="C929" s="4" t="e">
        <f t="shared" si="58"/>
        <v>#NUM!</v>
      </c>
      <c r="D929" s="4" t="e">
        <f>IF(A929="","",B929*86400*'Série de vazões medidas'!B931/1000000)</f>
        <v>#NUM!</v>
      </c>
      <c r="E929" t="e">
        <f>IF(A929="","",VLOOKUP(C929*1000000,'Dados gerais'!$C$28:$D$2916,2))</f>
        <v>#NUM!</v>
      </c>
      <c r="F929" s="5" t="e">
        <f>IF(A929="","",VLOOKUP(MONTH($A929),'Dados gerais'!$I$5:$J$16,2))</f>
        <v>#NUM!</v>
      </c>
      <c r="G929" s="5" t="e">
        <f t="shared" si="56"/>
        <v>#NUM!</v>
      </c>
      <c r="H929" s="1" t="e">
        <f>IF(A929="","",IF(C929&lt;'Dados gerais'!$B$15/1000000,0,('Dados gerais'!$B$21+'Dados gerais'!$B$19)*86400*'Série de vazões medidas'!B931/1000000))</f>
        <v>#NUM!</v>
      </c>
      <c r="I929" s="5" t="e">
        <f t="shared" si="57"/>
        <v>#NUM!</v>
      </c>
      <c r="J929" s="5" t="e">
        <f>IF(A929="","",MAX(0,I929-'Dados gerais'!$B$14/1000000))</f>
        <v>#NUM!</v>
      </c>
      <c r="K929" s="5" t="e">
        <f t="shared" si="59"/>
        <v>#NUM!</v>
      </c>
    </row>
    <row r="930" spans="1:11" x14ac:dyDescent="0.25">
      <c r="A930" s="2" t="e">
        <f>'Série de vazões medidas'!A932</f>
        <v>#NUM!</v>
      </c>
      <c r="B930" s="1" t="e">
        <f>IF(A930="","",'Série de vazões medidas'!C932*'Dados gerais'!$B$11/'Dados gerais'!$B$10)</f>
        <v>#NUM!</v>
      </c>
      <c r="C930" s="4" t="e">
        <f t="shared" si="58"/>
        <v>#NUM!</v>
      </c>
      <c r="D930" s="4" t="e">
        <f>IF(A930="","",B930*86400*'Série de vazões medidas'!B932/1000000)</f>
        <v>#NUM!</v>
      </c>
      <c r="E930" t="e">
        <f>IF(A930="","",VLOOKUP(C930*1000000,'Dados gerais'!$C$28:$D$2916,2))</f>
        <v>#NUM!</v>
      </c>
      <c r="F930" s="5" t="e">
        <f>IF(A930="","",VLOOKUP(MONTH($A930),'Dados gerais'!$I$5:$J$16,2))</f>
        <v>#NUM!</v>
      </c>
      <c r="G930" s="5" t="e">
        <f t="shared" si="56"/>
        <v>#NUM!</v>
      </c>
      <c r="H930" s="1" t="e">
        <f>IF(A930="","",IF(C930&lt;'Dados gerais'!$B$15/1000000,0,('Dados gerais'!$B$21+'Dados gerais'!$B$19)*86400*'Série de vazões medidas'!B932/1000000))</f>
        <v>#NUM!</v>
      </c>
      <c r="I930" s="5" t="e">
        <f t="shared" si="57"/>
        <v>#NUM!</v>
      </c>
      <c r="J930" s="5" t="e">
        <f>IF(A930="","",MAX(0,I930-'Dados gerais'!$B$14/1000000))</f>
        <v>#NUM!</v>
      </c>
      <c r="K930" s="5" t="e">
        <f t="shared" si="59"/>
        <v>#NUM!</v>
      </c>
    </row>
    <row r="931" spans="1:11" x14ac:dyDescent="0.25">
      <c r="A931" s="2" t="e">
        <f>'Série de vazões medidas'!A933</f>
        <v>#NUM!</v>
      </c>
      <c r="B931" s="1" t="e">
        <f>IF(A931="","",'Série de vazões medidas'!C933*'Dados gerais'!$B$11/'Dados gerais'!$B$10)</f>
        <v>#NUM!</v>
      </c>
      <c r="C931" s="4" t="e">
        <f t="shared" si="58"/>
        <v>#NUM!</v>
      </c>
      <c r="D931" s="4" t="e">
        <f>IF(A931="","",B931*86400*'Série de vazões medidas'!B933/1000000)</f>
        <v>#NUM!</v>
      </c>
      <c r="E931" t="e">
        <f>IF(A931="","",VLOOKUP(C931*1000000,'Dados gerais'!$C$28:$D$2916,2))</f>
        <v>#NUM!</v>
      </c>
      <c r="F931" s="5" t="e">
        <f>IF(A931="","",VLOOKUP(MONTH($A931),'Dados gerais'!$I$5:$J$16,2))</f>
        <v>#NUM!</v>
      </c>
      <c r="G931" s="5" t="e">
        <f t="shared" si="56"/>
        <v>#NUM!</v>
      </c>
      <c r="H931" s="1" t="e">
        <f>IF(A931="","",IF(C931&lt;'Dados gerais'!$B$15/1000000,0,('Dados gerais'!$B$21+'Dados gerais'!$B$19)*86400*'Série de vazões medidas'!B933/1000000))</f>
        <v>#NUM!</v>
      </c>
      <c r="I931" s="5" t="e">
        <f t="shared" si="57"/>
        <v>#NUM!</v>
      </c>
      <c r="J931" s="5" t="e">
        <f>IF(A931="","",MAX(0,I931-'Dados gerais'!$B$14/1000000))</f>
        <v>#NUM!</v>
      </c>
      <c r="K931" s="5" t="e">
        <f t="shared" si="59"/>
        <v>#NUM!</v>
      </c>
    </row>
    <row r="932" spans="1:11" x14ac:dyDescent="0.25">
      <c r="A932" s="2" t="e">
        <f>'Série de vazões medidas'!A934</f>
        <v>#NUM!</v>
      </c>
      <c r="B932" s="1" t="e">
        <f>IF(A932="","",'Série de vazões medidas'!C934*'Dados gerais'!$B$11/'Dados gerais'!$B$10)</f>
        <v>#NUM!</v>
      </c>
      <c r="C932" s="4" t="e">
        <f t="shared" si="58"/>
        <v>#NUM!</v>
      </c>
      <c r="D932" s="4" t="e">
        <f>IF(A932="","",B932*86400*'Série de vazões medidas'!B934/1000000)</f>
        <v>#NUM!</v>
      </c>
      <c r="E932" t="e">
        <f>IF(A932="","",VLOOKUP(C932*1000000,'Dados gerais'!$C$28:$D$2916,2))</f>
        <v>#NUM!</v>
      </c>
      <c r="F932" s="5" t="e">
        <f>IF(A932="","",VLOOKUP(MONTH($A932),'Dados gerais'!$I$5:$J$16,2))</f>
        <v>#NUM!</v>
      </c>
      <c r="G932" s="5" t="e">
        <f t="shared" si="56"/>
        <v>#NUM!</v>
      </c>
      <c r="H932" s="1" t="e">
        <f>IF(A932="","",IF(C932&lt;'Dados gerais'!$B$15/1000000,0,('Dados gerais'!$B$21+'Dados gerais'!$B$19)*86400*'Série de vazões medidas'!B934/1000000))</f>
        <v>#NUM!</v>
      </c>
      <c r="I932" s="5" t="e">
        <f t="shared" si="57"/>
        <v>#NUM!</v>
      </c>
      <c r="J932" s="5" t="e">
        <f>IF(A932="","",MAX(0,I932-'Dados gerais'!$B$14/1000000))</f>
        <v>#NUM!</v>
      </c>
      <c r="K932" s="5" t="e">
        <f t="shared" si="59"/>
        <v>#NUM!</v>
      </c>
    </row>
    <row r="933" spans="1:11" x14ac:dyDescent="0.25">
      <c r="A933" s="2" t="e">
        <f>'Série de vazões medidas'!A935</f>
        <v>#NUM!</v>
      </c>
      <c r="B933" s="1" t="e">
        <f>IF(A933="","",'Série de vazões medidas'!C935*'Dados gerais'!$B$11/'Dados gerais'!$B$10)</f>
        <v>#NUM!</v>
      </c>
      <c r="C933" s="4" t="e">
        <f t="shared" si="58"/>
        <v>#NUM!</v>
      </c>
      <c r="D933" s="4" t="e">
        <f>IF(A933="","",B933*86400*'Série de vazões medidas'!B935/1000000)</f>
        <v>#NUM!</v>
      </c>
      <c r="E933" t="e">
        <f>IF(A933="","",VLOOKUP(C933*1000000,'Dados gerais'!$C$28:$D$2916,2))</f>
        <v>#NUM!</v>
      </c>
      <c r="F933" s="5" t="e">
        <f>IF(A933="","",VLOOKUP(MONTH($A933),'Dados gerais'!$I$5:$J$16,2))</f>
        <v>#NUM!</v>
      </c>
      <c r="G933" s="5" t="e">
        <f t="shared" si="56"/>
        <v>#NUM!</v>
      </c>
      <c r="H933" s="1" t="e">
        <f>IF(A933="","",IF(C933&lt;'Dados gerais'!$B$15/1000000,0,('Dados gerais'!$B$21+'Dados gerais'!$B$19)*86400*'Série de vazões medidas'!B935/1000000))</f>
        <v>#NUM!</v>
      </c>
      <c r="I933" s="5" t="e">
        <f t="shared" si="57"/>
        <v>#NUM!</v>
      </c>
      <c r="J933" s="5" t="e">
        <f>IF(A933="","",MAX(0,I933-'Dados gerais'!$B$14/1000000))</f>
        <v>#NUM!</v>
      </c>
      <c r="K933" s="5" t="e">
        <f t="shared" si="59"/>
        <v>#NUM!</v>
      </c>
    </row>
    <row r="934" spans="1:11" x14ac:dyDescent="0.25">
      <c r="A934" s="2" t="e">
        <f>'Série de vazões medidas'!A936</f>
        <v>#NUM!</v>
      </c>
      <c r="B934" s="1" t="e">
        <f>IF(A934="","",'Série de vazões medidas'!C936*'Dados gerais'!$B$11/'Dados gerais'!$B$10)</f>
        <v>#NUM!</v>
      </c>
      <c r="C934" s="4" t="e">
        <f t="shared" si="58"/>
        <v>#NUM!</v>
      </c>
      <c r="D934" s="4" t="e">
        <f>IF(A934="","",B934*86400*'Série de vazões medidas'!B936/1000000)</f>
        <v>#NUM!</v>
      </c>
      <c r="E934" t="e">
        <f>IF(A934="","",VLOOKUP(C934*1000000,'Dados gerais'!$C$28:$D$2916,2))</f>
        <v>#NUM!</v>
      </c>
      <c r="F934" s="5" t="e">
        <f>IF(A934="","",VLOOKUP(MONTH($A934),'Dados gerais'!$I$5:$J$16,2))</f>
        <v>#NUM!</v>
      </c>
      <c r="G934" s="5" t="e">
        <f t="shared" si="56"/>
        <v>#NUM!</v>
      </c>
      <c r="H934" s="1" t="e">
        <f>IF(A934="","",IF(C934&lt;'Dados gerais'!$B$15/1000000,0,('Dados gerais'!$B$21+'Dados gerais'!$B$19)*86400*'Série de vazões medidas'!B936/1000000))</f>
        <v>#NUM!</v>
      </c>
      <c r="I934" s="5" t="e">
        <f t="shared" si="57"/>
        <v>#NUM!</v>
      </c>
      <c r="J934" s="5" t="e">
        <f>IF(A934="","",MAX(0,I934-'Dados gerais'!$B$14/1000000))</f>
        <v>#NUM!</v>
      </c>
      <c r="K934" s="5" t="e">
        <f t="shared" si="59"/>
        <v>#NUM!</v>
      </c>
    </row>
    <row r="935" spans="1:11" x14ac:dyDescent="0.25">
      <c r="A935" s="2" t="e">
        <f>'Série de vazões medidas'!A937</f>
        <v>#NUM!</v>
      </c>
      <c r="B935" s="1" t="e">
        <f>IF(A935="","",'Série de vazões medidas'!C937*'Dados gerais'!$B$11/'Dados gerais'!$B$10)</f>
        <v>#NUM!</v>
      </c>
      <c r="C935" s="4" t="e">
        <f t="shared" si="58"/>
        <v>#NUM!</v>
      </c>
      <c r="D935" s="4" t="e">
        <f>IF(A935="","",B935*86400*'Série de vazões medidas'!B937/1000000)</f>
        <v>#NUM!</v>
      </c>
      <c r="E935" t="e">
        <f>IF(A935="","",VLOOKUP(C935*1000000,'Dados gerais'!$C$28:$D$2916,2))</f>
        <v>#NUM!</v>
      </c>
      <c r="F935" s="5" t="e">
        <f>IF(A935="","",VLOOKUP(MONTH($A935),'Dados gerais'!$I$5:$J$16,2))</f>
        <v>#NUM!</v>
      </c>
      <c r="G935" s="5" t="e">
        <f t="shared" si="56"/>
        <v>#NUM!</v>
      </c>
      <c r="H935" s="1" t="e">
        <f>IF(A935="","",IF(C935&lt;'Dados gerais'!$B$15/1000000,0,('Dados gerais'!$B$21+'Dados gerais'!$B$19)*86400*'Série de vazões medidas'!B937/1000000))</f>
        <v>#NUM!</v>
      </c>
      <c r="I935" s="5" t="e">
        <f t="shared" si="57"/>
        <v>#NUM!</v>
      </c>
      <c r="J935" s="5" t="e">
        <f>IF(A935="","",MAX(0,I935-'Dados gerais'!$B$14/1000000))</f>
        <v>#NUM!</v>
      </c>
      <c r="K935" s="5" t="e">
        <f t="shared" si="59"/>
        <v>#NUM!</v>
      </c>
    </row>
    <row r="936" spans="1:11" x14ac:dyDescent="0.25">
      <c r="A936" s="2" t="e">
        <f>'Série de vazões medidas'!A938</f>
        <v>#NUM!</v>
      </c>
      <c r="B936" s="1" t="e">
        <f>IF(A936="","",'Série de vazões medidas'!C938*'Dados gerais'!$B$11/'Dados gerais'!$B$10)</f>
        <v>#NUM!</v>
      </c>
      <c r="C936" s="4" t="e">
        <f t="shared" si="58"/>
        <v>#NUM!</v>
      </c>
      <c r="D936" s="4" t="e">
        <f>IF(A936="","",B936*86400*'Série de vazões medidas'!B938/1000000)</f>
        <v>#NUM!</v>
      </c>
      <c r="E936" t="e">
        <f>IF(A936="","",VLOOKUP(C936*1000000,'Dados gerais'!$C$28:$D$2916,2))</f>
        <v>#NUM!</v>
      </c>
      <c r="F936" s="5" t="e">
        <f>IF(A936="","",VLOOKUP(MONTH($A936),'Dados gerais'!$I$5:$J$16,2))</f>
        <v>#NUM!</v>
      </c>
      <c r="G936" s="5" t="e">
        <f t="shared" si="56"/>
        <v>#NUM!</v>
      </c>
      <c r="H936" s="1" t="e">
        <f>IF(A936="","",IF(C936&lt;'Dados gerais'!$B$15/1000000,0,('Dados gerais'!$B$21+'Dados gerais'!$B$19)*86400*'Série de vazões medidas'!B938/1000000))</f>
        <v>#NUM!</v>
      </c>
      <c r="I936" s="5" t="e">
        <f t="shared" si="57"/>
        <v>#NUM!</v>
      </c>
      <c r="J936" s="5" t="e">
        <f>IF(A936="","",MAX(0,I936-'Dados gerais'!$B$14/1000000))</f>
        <v>#NUM!</v>
      </c>
      <c r="K936" s="5" t="e">
        <f t="shared" si="59"/>
        <v>#NUM!</v>
      </c>
    </row>
    <row r="937" spans="1:11" x14ac:dyDescent="0.25">
      <c r="A937" s="2" t="e">
        <f>'Série de vazões medidas'!A939</f>
        <v>#NUM!</v>
      </c>
      <c r="B937" s="1" t="e">
        <f>IF(A937="","",'Série de vazões medidas'!C939*'Dados gerais'!$B$11/'Dados gerais'!$B$10)</f>
        <v>#NUM!</v>
      </c>
      <c r="C937" s="4" t="e">
        <f t="shared" si="58"/>
        <v>#NUM!</v>
      </c>
      <c r="D937" s="4" t="e">
        <f>IF(A937="","",B937*86400*'Série de vazões medidas'!B939/1000000)</f>
        <v>#NUM!</v>
      </c>
      <c r="E937" t="e">
        <f>IF(A937="","",VLOOKUP(C937*1000000,'Dados gerais'!$C$28:$D$2916,2))</f>
        <v>#NUM!</v>
      </c>
      <c r="F937" s="5" t="e">
        <f>IF(A937="","",VLOOKUP(MONTH($A937),'Dados gerais'!$I$5:$J$16,2))</f>
        <v>#NUM!</v>
      </c>
      <c r="G937" s="5" t="e">
        <f t="shared" si="56"/>
        <v>#NUM!</v>
      </c>
      <c r="H937" s="1" t="e">
        <f>IF(A937="","",IF(C937&lt;'Dados gerais'!$B$15/1000000,0,('Dados gerais'!$B$21+'Dados gerais'!$B$19)*86400*'Série de vazões medidas'!B939/1000000))</f>
        <v>#NUM!</v>
      </c>
      <c r="I937" s="5" t="e">
        <f t="shared" si="57"/>
        <v>#NUM!</v>
      </c>
      <c r="J937" s="5" t="e">
        <f>IF(A937="","",MAX(0,I937-'Dados gerais'!$B$14/1000000))</f>
        <v>#NUM!</v>
      </c>
      <c r="K937" s="5" t="e">
        <f t="shared" si="59"/>
        <v>#NUM!</v>
      </c>
    </row>
    <row r="938" spans="1:11" x14ac:dyDescent="0.25">
      <c r="A938" s="2" t="e">
        <f>'Série de vazões medidas'!A940</f>
        <v>#NUM!</v>
      </c>
      <c r="B938" s="1" t="e">
        <f>IF(A938="","",'Série de vazões medidas'!C940*'Dados gerais'!$B$11/'Dados gerais'!$B$10)</f>
        <v>#NUM!</v>
      </c>
      <c r="C938" s="4" t="e">
        <f t="shared" si="58"/>
        <v>#NUM!</v>
      </c>
      <c r="D938" s="4" t="e">
        <f>IF(A938="","",B938*86400*'Série de vazões medidas'!B940/1000000)</f>
        <v>#NUM!</v>
      </c>
      <c r="E938" t="e">
        <f>IF(A938="","",VLOOKUP(C938*1000000,'Dados gerais'!$C$28:$D$2916,2))</f>
        <v>#NUM!</v>
      </c>
      <c r="F938" s="5" t="e">
        <f>IF(A938="","",VLOOKUP(MONTH($A938),'Dados gerais'!$I$5:$J$16,2))</f>
        <v>#NUM!</v>
      </c>
      <c r="G938" s="5" t="e">
        <f t="shared" si="56"/>
        <v>#NUM!</v>
      </c>
      <c r="H938" s="1" t="e">
        <f>IF(A938="","",IF(C938&lt;'Dados gerais'!$B$15/1000000,0,('Dados gerais'!$B$21+'Dados gerais'!$B$19)*86400*'Série de vazões medidas'!B940/1000000))</f>
        <v>#NUM!</v>
      </c>
      <c r="I938" s="5" t="e">
        <f t="shared" si="57"/>
        <v>#NUM!</v>
      </c>
      <c r="J938" s="5" t="e">
        <f>IF(A938="","",MAX(0,I938-'Dados gerais'!$B$14/1000000))</f>
        <v>#NUM!</v>
      </c>
      <c r="K938" s="5" t="e">
        <f t="shared" si="59"/>
        <v>#NUM!</v>
      </c>
    </row>
    <row r="939" spans="1:11" x14ac:dyDescent="0.25">
      <c r="A939" s="2" t="e">
        <f>'Série de vazões medidas'!A941</f>
        <v>#NUM!</v>
      </c>
      <c r="B939" s="1" t="e">
        <f>IF(A939="","",'Série de vazões medidas'!C941*'Dados gerais'!$B$11/'Dados gerais'!$B$10)</f>
        <v>#NUM!</v>
      </c>
      <c r="C939" s="4" t="e">
        <f t="shared" si="58"/>
        <v>#NUM!</v>
      </c>
      <c r="D939" s="4" t="e">
        <f>IF(A939="","",B939*86400*'Série de vazões medidas'!B941/1000000)</f>
        <v>#NUM!</v>
      </c>
      <c r="E939" t="e">
        <f>IF(A939="","",VLOOKUP(C939*1000000,'Dados gerais'!$C$28:$D$2916,2))</f>
        <v>#NUM!</v>
      </c>
      <c r="F939" s="5" t="e">
        <f>IF(A939="","",VLOOKUP(MONTH($A939),'Dados gerais'!$I$5:$J$16,2))</f>
        <v>#NUM!</v>
      </c>
      <c r="G939" s="5" t="e">
        <f t="shared" si="56"/>
        <v>#NUM!</v>
      </c>
      <c r="H939" s="1" t="e">
        <f>IF(A939="","",IF(C939&lt;'Dados gerais'!$B$15/1000000,0,('Dados gerais'!$B$21+'Dados gerais'!$B$19)*86400*'Série de vazões medidas'!B941/1000000))</f>
        <v>#NUM!</v>
      </c>
      <c r="I939" s="5" t="e">
        <f t="shared" si="57"/>
        <v>#NUM!</v>
      </c>
      <c r="J939" s="5" t="e">
        <f>IF(A939="","",MAX(0,I939-'Dados gerais'!$B$14/1000000))</f>
        <v>#NUM!</v>
      </c>
      <c r="K939" s="5" t="e">
        <f t="shared" si="59"/>
        <v>#NUM!</v>
      </c>
    </row>
    <row r="940" spans="1:11" x14ac:dyDescent="0.25">
      <c r="A940" s="2" t="e">
        <f>'Série de vazões medidas'!A942</f>
        <v>#NUM!</v>
      </c>
      <c r="B940" s="1" t="e">
        <f>IF(A940="","",'Série de vazões medidas'!C942*'Dados gerais'!$B$11/'Dados gerais'!$B$10)</f>
        <v>#NUM!</v>
      </c>
      <c r="C940" s="4" t="e">
        <f t="shared" si="58"/>
        <v>#NUM!</v>
      </c>
      <c r="D940" s="4" t="e">
        <f>IF(A940="","",B940*86400*'Série de vazões medidas'!B942/1000000)</f>
        <v>#NUM!</v>
      </c>
      <c r="E940" t="e">
        <f>IF(A940="","",VLOOKUP(C940*1000000,'Dados gerais'!$C$28:$D$2916,2))</f>
        <v>#NUM!</v>
      </c>
      <c r="F940" s="5" t="e">
        <f>IF(A940="","",VLOOKUP(MONTH($A940),'Dados gerais'!$I$5:$J$16,2))</f>
        <v>#NUM!</v>
      </c>
      <c r="G940" s="5" t="e">
        <f t="shared" si="56"/>
        <v>#NUM!</v>
      </c>
      <c r="H940" s="1" t="e">
        <f>IF(A940="","",IF(C940&lt;'Dados gerais'!$B$15/1000000,0,('Dados gerais'!$B$21+'Dados gerais'!$B$19)*86400*'Série de vazões medidas'!B942/1000000))</f>
        <v>#NUM!</v>
      </c>
      <c r="I940" s="5" t="e">
        <f t="shared" si="57"/>
        <v>#NUM!</v>
      </c>
      <c r="J940" s="5" t="e">
        <f>IF(A940="","",MAX(0,I940-'Dados gerais'!$B$14/1000000))</f>
        <v>#NUM!</v>
      </c>
      <c r="K940" s="5" t="e">
        <f t="shared" si="59"/>
        <v>#NUM!</v>
      </c>
    </row>
    <row r="941" spans="1:11" x14ac:dyDescent="0.25">
      <c r="A941" s="2" t="e">
        <f>'Série de vazões medidas'!A943</f>
        <v>#NUM!</v>
      </c>
      <c r="B941" s="1" t="e">
        <f>IF(A941="","",'Série de vazões medidas'!C943*'Dados gerais'!$B$11/'Dados gerais'!$B$10)</f>
        <v>#NUM!</v>
      </c>
      <c r="C941" s="4" t="e">
        <f t="shared" si="58"/>
        <v>#NUM!</v>
      </c>
      <c r="D941" s="4" t="e">
        <f>IF(A941="","",B941*86400*'Série de vazões medidas'!B943/1000000)</f>
        <v>#NUM!</v>
      </c>
      <c r="E941" t="e">
        <f>IF(A941="","",VLOOKUP(C941*1000000,'Dados gerais'!$C$28:$D$2916,2))</f>
        <v>#NUM!</v>
      </c>
      <c r="F941" s="5" t="e">
        <f>IF(A941="","",VLOOKUP(MONTH($A941),'Dados gerais'!$I$5:$J$16,2))</f>
        <v>#NUM!</v>
      </c>
      <c r="G941" s="5" t="e">
        <f t="shared" si="56"/>
        <v>#NUM!</v>
      </c>
      <c r="H941" s="1" t="e">
        <f>IF(A941="","",IF(C941&lt;'Dados gerais'!$B$15/1000000,0,('Dados gerais'!$B$21+'Dados gerais'!$B$19)*86400*'Série de vazões medidas'!B943/1000000))</f>
        <v>#NUM!</v>
      </c>
      <c r="I941" s="5" t="e">
        <f t="shared" si="57"/>
        <v>#NUM!</v>
      </c>
      <c r="J941" s="5" t="e">
        <f>IF(A941="","",MAX(0,I941-'Dados gerais'!$B$14/1000000))</f>
        <v>#NUM!</v>
      </c>
      <c r="K941" s="5" t="e">
        <f t="shared" si="59"/>
        <v>#NUM!</v>
      </c>
    </row>
    <row r="942" spans="1:11" x14ac:dyDescent="0.25">
      <c r="A942" s="2" t="e">
        <f>'Série de vazões medidas'!A944</f>
        <v>#NUM!</v>
      </c>
      <c r="B942" s="1" t="e">
        <f>IF(A942="","",'Série de vazões medidas'!C944*'Dados gerais'!$B$11/'Dados gerais'!$B$10)</f>
        <v>#NUM!</v>
      </c>
      <c r="C942" s="4" t="e">
        <f t="shared" si="58"/>
        <v>#NUM!</v>
      </c>
      <c r="D942" s="4" t="e">
        <f>IF(A942="","",B942*86400*'Série de vazões medidas'!B944/1000000)</f>
        <v>#NUM!</v>
      </c>
      <c r="E942" t="e">
        <f>IF(A942="","",VLOOKUP(C942*1000000,'Dados gerais'!$C$28:$D$2916,2))</f>
        <v>#NUM!</v>
      </c>
      <c r="F942" s="5" t="e">
        <f>IF(A942="","",VLOOKUP(MONTH($A942),'Dados gerais'!$I$5:$J$16,2))</f>
        <v>#NUM!</v>
      </c>
      <c r="G942" s="5" t="e">
        <f t="shared" si="56"/>
        <v>#NUM!</v>
      </c>
      <c r="H942" s="1" t="e">
        <f>IF(A942="","",IF(C942&lt;'Dados gerais'!$B$15/1000000,0,('Dados gerais'!$B$21+'Dados gerais'!$B$19)*86400*'Série de vazões medidas'!B944/1000000))</f>
        <v>#NUM!</v>
      </c>
      <c r="I942" s="5" t="e">
        <f t="shared" si="57"/>
        <v>#NUM!</v>
      </c>
      <c r="J942" s="5" t="e">
        <f>IF(A942="","",MAX(0,I942-'Dados gerais'!$B$14/1000000))</f>
        <v>#NUM!</v>
      </c>
      <c r="K942" s="5" t="e">
        <f t="shared" si="59"/>
        <v>#NUM!</v>
      </c>
    </row>
    <row r="943" spans="1:11" x14ac:dyDescent="0.25">
      <c r="A943" s="2" t="e">
        <f>'Série de vazões medidas'!A945</f>
        <v>#NUM!</v>
      </c>
      <c r="B943" s="1" t="e">
        <f>IF(A943="","",'Série de vazões medidas'!C945*'Dados gerais'!$B$11/'Dados gerais'!$B$10)</f>
        <v>#NUM!</v>
      </c>
      <c r="C943" s="4" t="e">
        <f t="shared" si="58"/>
        <v>#NUM!</v>
      </c>
      <c r="D943" s="4" t="e">
        <f>IF(A943="","",B943*86400*'Série de vazões medidas'!B945/1000000)</f>
        <v>#NUM!</v>
      </c>
      <c r="E943" t="e">
        <f>IF(A943="","",VLOOKUP(C943*1000000,'Dados gerais'!$C$28:$D$2916,2))</f>
        <v>#NUM!</v>
      </c>
      <c r="F943" s="5" t="e">
        <f>IF(A943="","",VLOOKUP(MONTH($A943),'Dados gerais'!$I$5:$J$16,2))</f>
        <v>#NUM!</v>
      </c>
      <c r="G943" s="5" t="e">
        <f t="shared" si="56"/>
        <v>#NUM!</v>
      </c>
      <c r="H943" s="1" t="e">
        <f>IF(A943="","",IF(C943&lt;'Dados gerais'!$B$15/1000000,0,('Dados gerais'!$B$21+'Dados gerais'!$B$19)*86400*'Série de vazões medidas'!B945/1000000))</f>
        <v>#NUM!</v>
      </c>
      <c r="I943" s="5" t="e">
        <f t="shared" si="57"/>
        <v>#NUM!</v>
      </c>
      <c r="J943" s="5" t="e">
        <f>IF(A943="","",MAX(0,I943-'Dados gerais'!$B$14/1000000))</f>
        <v>#NUM!</v>
      </c>
      <c r="K943" s="5" t="e">
        <f t="shared" si="59"/>
        <v>#NUM!</v>
      </c>
    </row>
    <row r="944" spans="1:11" x14ac:dyDescent="0.25">
      <c r="A944" s="2" t="e">
        <f>'Série de vazões medidas'!A946</f>
        <v>#NUM!</v>
      </c>
      <c r="B944" s="1" t="e">
        <f>IF(A944="","",'Série de vazões medidas'!C946*'Dados gerais'!$B$11/'Dados gerais'!$B$10)</f>
        <v>#NUM!</v>
      </c>
      <c r="C944" s="4" t="e">
        <f t="shared" si="58"/>
        <v>#NUM!</v>
      </c>
      <c r="D944" s="4" t="e">
        <f>IF(A944="","",B944*86400*'Série de vazões medidas'!B946/1000000)</f>
        <v>#NUM!</v>
      </c>
      <c r="E944" t="e">
        <f>IF(A944="","",VLOOKUP(C944*1000000,'Dados gerais'!$C$28:$D$2916,2))</f>
        <v>#NUM!</v>
      </c>
      <c r="F944" s="5" t="e">
        <f>IF(A944="","",VLOOKUP(MONTH($A944),'Dados gerais'!$I$5:$J$16,2))</f>
        <v>#NUM!</v>
      </c>
      <c r="G944" s="5" t="e">
        <f t="shared" si="56"/>
        <v>#NUM!</v>
      </c>
      <c r="H944" s="1" t="e">
        <f>IF(A944="","",IF(C944&lt;'Dados gerais'!$B$15/1000000,0,('Dados gerais'!$B$21+'Dados gerais'!$B$19)*86400*'Série de vazões medidas'!B946/1000000))</f>
        <v>#NUM!</v>
      </c>
      <c r="I944" s="5" t="e">
        <f t="shared" si="57"/>
        <v>#NUM!</v>
      </c>
      <c r="J944" s="5" t="e">
        <f>IF(A944="","",MAX(0,I944-'Dados gerais'!$B$14/1000000))</f>
        <v>#NUM!</v>
      </c>
      <c r="K944" s="5" t="e">
        <f t="shared" si="59"/>
        <v>#NUM!</v>
      </c>
    </row>
    <row r="945" spans="1:11" x14ac:dyDescent="0.25">
      <c r="A945" s="2" t="e">
        <f>'Série de vazões medidas'!A947</f>
        <v>#NUM!</v>
      </c>
      <c r="B945" s="1" t="e">
        <f>IF(A945="","",'Série de vazões medidas'!C947*'Dados gerais'!$B$11/'Dados gerais'!$B$10)</f>
        <v>#NUM!</v>
      </c>
      <c r="C945" s="4" t="e">
        <f t="shared" si="58"/>
        <v>#NUM!</v>
      </c>
      <c r="D945" s="4" t="e">
        <f>IF(A945="","",B945*86400*'Série de vazões medidas'!B947/1000000)</f>
        <v>#NUM!</v>
      </c>
      <c r="E945" t="e">
        <f>IF(A945="","",VLOOKUP(C945*1000000,'Dados gerais'!$C$28:$D$2916,2))</f>
        <v>#NUM!</v>
      </c>
      <c r="F945" s="5" t="e">
        <f>IF(A945="","",VLOOKUP(MONTH($A945),'Dados gerais'!$I$5:$J$16,2))</f>
        <v>#NUM!</v>
      </c>
      <c r="G945" s="5" t="e">
        <f t="shared" si="56"/>
        <v>#NUM!</v>
      </c>
      <c r="H945" s="1" t="e">
        <f>IF(A945="","",IF(C945&lt;'Dados gerais'!$B$15/1000000,0,('Dados gerais'!$B$21+'Dados gerais'!$B$19)*86400*'Série de vazões medidas'!B947/1000000))</f>
        <v>#NUM!</v>
      </c>
      <c r="I945" s="5" t="e">
        <f t="shared" si="57"/>
        <v>#NUM!</v>
      </c>
      <c r="J945" s="5" t="e">
        <f>IF(A945="","",MAX(0,I945-'Dados gerais'!$B$14/1000000))</f>
        <v>#NUM!</v>
      </c>
      <c r="K945" s="5" t="e">
        <f t="shared" si="59"/>
        <v>#NUM!</v>
      </c>
    </row>
    <row r="946" spans="1:11" x14ac:dyDescent="0.25">
      <c r="A946" s="2" t="e">
        <f>'Série de vazões medidas'!A948</f>
        <v>#NUM!</v>
      </c>
      <c r="B946" s="1" t="e">
        <f>IF(A946="","",'Série de vazões medidas'!C948*'Dados gerais'!$B$11/'Dados gerais'!$B$10)</f>
        <v>#NUM!</v>
      </c>
      <c r="C946" s="4" t="e">
        <f t="shared" si="58"/>
        <v>#NUM!</v>
      </c>
      <c r="D946" s="4" t="e">
        <f>IF(A946="","",B946*86400*'Série de vazões medidas'!B948/1000000)</f>
        <v>#NUM!</v>
      </c>
      <c r="E946" t="e">
        <f>IF(A946="","",VLOOKUP(C946*1000000,'Dados gerais'!$C$28:$D$2916,2))</f>
        <v>#NUM!</v>
      </c>
      <c r="F946" s="5" t="e">
        <f>IF(A946="","",VLOOKUP(MONTH($A946),'Dados gerais'!$I$5:$J$16,2))</f>
        <v>#NUM!</v>
      </c>
      <c r="G946" s="5" t="e">
        <f t="shared" si="56"/>
        <v>#NUM!</v>
      </c>
      <c r="H946" s="1" t="e">
        <f>IF(A946="","",IF(C946&lt;'Dados gerais'!$B$15/1000000,0,('Dados gerais'!$B$21+'Dados gerais'!$B$19)*86400*'Série de vazões medidas'!B948/1000000))</f>
        <v>#NUM!</v>
      </c>
      <c r="I946" s="5" t="e">
        <f t="shared" si="57"/>
        <v>#NUM!</v>
      </c>
      <c r="J946" s="5" t="e">
        <f>IF(A946="","",MAX(0,I946-'Dados gerais'!$B$14/1000000))</f>
        <v>#NUM!</v>
      </c>
      <c r="K946" s="5" t="e">
        <f t="shared" si="59"/>
        <v>#NUM!</v>
      </c>
    </row>
    <row r="947" spans="1:11" x14ac:dyDescent="0.25">
      <c r="A947" s="2" t="e">
        <f>'Série de vazões medidas'!A949</f>
        <v>#NUM!</v>
      </c>
      <c r="B947" s="1" t="e">
        <f>IF(A947="","",'Série de vazões medidas'!C949*'Dados gerais'!$B$11/'Dados gerais'!$B$10)</f>
        <v>#NUM!</v>
      </c>
      <c r="C947" s="4" t="e">
        <f t="shared" si="58"/>
        <v>#NUM!</v>
      </c>
      <c r="D947" s="4" t="e">
        <f>IF(A947="","",B947*86400*'Série de vazões medidas'!B949/1000000)</f>
        <v>#NUM!</v>
      </c>
      <c r="E947" t="e">
        <f>IF(A947="","",VLOOKUP(C947*1000000,'Dados gerais'!$C$28:$D$2916,2))</f>
        <v>#NUM!</v>
      </c>
      <c r="F947" s="5" t="e">
        <f>IF(A947="","",VLOOKUP(MONTH($A947),'Dados gerais'!$I$5:$J$16,2))</f>
        <v>#NUM!</v>
      </c>
      <c r="G947" s="5" t="e">
        <f t="shared" si="56"/>
        <v>#NUM!</v>
      </c>
      <c r="H947" s="1" t="e">
        <f>IF(A947="","",IF(C947&lt;'Dados gerais'!$B$15/1000000,0,('Dados gerais'!$B$21+'Dados gerais'!$B$19)*86400*'Série de vazões medidas'!B949/1000000))</f>
        <v>#NUM!</v>
      </c>
      <c r="I947" s="5" t="e">
        <f t="shared" si="57"/>
        <v>#NUM!</v>
      </c>
      <c r="J947" s="5" t="e">
        <f>IF(A947="","",MAX(0,I947-'Dados gerais'!$B$14/1000000))</f>
        <v>#NUM!</v>
      </c>
      <c r="K947" s="5" t="e">
        <f t="shared" si="59"/>
        <v>#NUM!</v>
      </c>
    </row>
    <row r="948" spans="1:11" x14ac:dyDescent="0.25">
      <c r="A948" s="2" t="e">
        <f>'Série de vazões medidas'!A950</f>
        <v>#NUM!</v>
      </c>
      <c r="B948" s="1" t="e">
        <f>IF(A948="","",'Série de vazões medidas'!C950*'Dados gerais'!$B$11/'Dados gerais'!$B$10)</f>
        <v>#NUM!</v>
      </c>
      <c r="C948" s="4" t="e">
        <f t="shared" si="58"/>
        <v>#NUM!</v>
      </c>
      <c r="D948" s="4" t="e">
        <f>IF(A948="","",B948*86400*'Série de vazões medidas'!B950/1000000)</f>
        <v>#NUM!</v>
      </c>
      <c r="E948" t="e">
        <f>IF(A948="","",VLOOKUP(C948*1000000,'Dados gerais'!$C$28:$D$2916,2))</f>
        <v>#NUM!</v>
      </c>
      <c r="F948" s="5" t="e">
        <f>IF(A948="","",VLOOKUP(MONTH($A948),'Dados gerais'!$I$5:$J$16,2))</f>
        <v>#NUM!</v>
      </c>
      <c r="G948" s="5" t="e">
        <f t="shared" si="56"/>
        <v>#NUM!</v>
      </c>
      <c r="H948" s="1" t="e">
        <f>IF(A948="","",IF(C948&lt;'Dados gerais'!$B$15/1000000,0,('Dados gerais'!$B$21+'Dados gerais'!$B$19)*86400*'Série de vazões medidas'!B950/1000000))</f>
        <v>#NUM!</v>
      </c>
      <c r="I948" s="5" t="e">
        <f t="shared" si="57"/>
        <v>#NUM!</v>
      </c>
      <c r="J948" s="5" t="e">
        <f>IF(A948="","",MAX(0,I948-'Dados gerais'!$B$14/1000000))</f>
        <v>#NUM!</v>
      </c>
      <c r="K948" s="5" t="e">
        <f t="shared" si="59"/>
        <v>#NUM!</v>
      </c>
    </row>
    <row r="949" spans="1:11" x14ac:dyDescent="0.25">
      <c r="A949" s="2" t="e">
        <f>'Série de vazões medidas'!A951</f>
        <v>#NUM!</v>
      </c>
      <c r="B949" s="1" t="e">
        <f>IF(A949="","",'Série de vazões medidas'!C951*'Dados gerais'!$B$11/'Dados gerais'!$B$10)</f>
        <v>#NUM!</v>
      </c>
      <c r="C949" s="4" t="e">
        <f t="shared" si="58"/>
        <v>#NUM!</v>
      </c>
      <c r="D949" s="4" t="e">
        <f>IF(A949="","",B949*86400*'Série de vazões medidas'!B951/1000000)</f>
        <v>#NUM!</v>
      </c>
      <c r="E949" t="e">
        <f>IF(A949="","",VLOOKUP(C949*1000000,'Dados gerais'!$C$28:$D$2916,2))</f>
        <v>#NUM!</v>
      </c>
      <c r="F949" s="5" t="e">
        <f>IF(A949="","",VLOOKUP(MONTH($A949),'Dados gerais'!$I$5:$J$16,2))</f>
        <v>#NUM!</v>
      </c>
      <c r="G949" s="5" t="e">
        <f t="shared" si="56"/>
        <v>#NUM!</v>
      </c>
      <c r="H949" s="1" t="e">
        <f>IF(A949="","",IF(C949&lt;'Dados gerais'!$B$15/1000000,0,('Dados gerais'!$B$21+'Dados gerais'!$B$19)*86400*'Série de vazões medidas'!B951/1000000))</f>
        <v>#NUM!</v>
      </c>
      <c r="I949" s="5" t="e">
        <f t="shared" si="57"/>
        <v>#NUM!</v>
      </c>
      <c r="J949" s="5" t="e">
        <f>IF(A949="","",MAX(0,I949-'Dados gerais'!$B$14/1000000))</f>
        <v>#NUM!</v>
      </c>
      <c r="K949" s="5" t="e">
        <f t="shared" si="59"/>
        <v>#NUM!</v>
      </c>
    </row>
    <row r="950" spans="1:11" x14ac:dyDescent="0.25">
      <c r="A950" s="2" t="e">
        <f>'Série de vazões medidas'!A952</f>
        <v>#NUM!</v>
      </c>
      <c r="B950" s="1" t="e">
        <f>IF(A950="","",'Série de vazões medidas'!C952*'Dados gerais'!$B$11/'Dados gerais'!$B$10)</f>
        <v>#NUM!</v>
      </c>
      <c r="C950" s="4" t="e">
        <f t="shared" si="58"/>
        <v>#NUM!</v>
      </c>
      <c r="D950" s="4" t="e">
        <f>IF(A950="","",B950*86400*'Série de vazões medidas'!B952/1000000)</f>
        <v>#NUM!</v>
      </c>
      <c r="E950" t="e">
        <f>IF(A950="","",VLOOKUP(C950*1000000,'Dados gerais'!$C$28:$D$2916,2))</f>
        <v>#NUM!</v>
      </c>
      <c r="F950" s="5" t="e">
        <f>IF(A950="","",VLOOKUP(MONTH($A950),'Dados gerais'!$I$5:$J$16,2))</f>
        <v>#NUM!</v>
      </c>
      <c r="G950" s="5" t="e">
        <f t="shared" si="56"/>
        <v>#NUM!</v>
      </c>
      <c r="H950" s="1" t="e">
        <f>IF(A950="","",IF(C950&lt;'Dados gerais'!$B$15/1000000,0,('Dados gerais'!$B$21+'Dados gerais'!$B$19)*86400*'Série de vazões medidas'!B952/1000000))</f>
        <v>#NUM!</v>
      </c>
      <c r="I950" s="5" t="e">
        <f t="shared" si="57"/>
        <v>#NUM!</v>
      </c>
      <c r="J950" s="5" t="e">
        <f>IF(A950="","",MAX(0,I950-'Dados gerais'!$B$14/1000000))</f>
        <v>#NUM!</v>
      </c>
      <c r="K950" s="5" t="e">
        <f t="shared" si="59"/>
        <v>#NUM!</v>
      </c>
    </row>
    <row r="951" spans="1:11" x14ac:dyDescent="0.25">
      <c r="A951" s="2" t="e">
        <f>'Série de vazões medidas'!A953</f>
        <v>#NUM!</v>
      </c>
      <c r="B951" s="1" t="e">
        <f>IF(A951="","",'Série de vazões medidas'!C953*'Dados gerais'!$B$11/'Dados gerais'!$B$10)</f>
        <v>#NUM!</v>
      </c>
      <c r="C951" s="4" t="e">
        <f t="shared" si="58"/>
        <v>#NUM!</v>
      </c>
      <c r="D951" s="4" t="e">
        <f>IF(A951="","",B951*86400*'Série de vazões medidas'!B953/1000000)</f>
        <v>#NUM!</v>
      </c>
      <c r="E951" t="e">
        <f>IF(A951="","",VLOOKUP(C951*1000000,'Dados gerais'!$C$28:$D$2916,2))</f>
        <v>#NUM!</v>
      </c>
      <c r="F951" s="5" t="e">
        <f>IF(A951="","",VLOOKUP(MONTH($A951),'Dados gerais'!$I$5:$J$16,2))</f>
        <v>#NUM!</v>
      </c>
      <c r="G951" s="5" t="e">
        <f t="shared" si="56"/>
        <v>#NUM!</v>
      </c>
      <c r="H951" s="1" t="e">
        <f>IF(A951="","",IF(C951&lt;'Dados gerais'!$B$15/1000000,0,('Dados gerais'!$B$21+'Dados gerais'!$B$19)*86400*'Série de vazões medidas'!B953/1000000))</f>
        <v>#NUM!</v>
      </c>
      <c r="I951" s="5" t="e">
        <f t="shared" si="57"/>
        <v>#NUM!</v>
      </c>
      <c r="J951" s="5" t="e">
        <f>IF(A951="","",MAX(0,I951-'Dados gerais'!$B$14/1000000))</f>
        <v>#NUM!</v>
      </c>
      <c r="K951" s="5" t="e">
        <f t="shared" si="59"/>
        <v>#NUM!</v>
      </c>
    </row>
    <row r="952" spans="1:11" x14ac:dyDescent="0.25">
      <c r="A952" s="2" t="e">
        <f>'Série de vazões medidas'!A954</f>
        <v>#NUM!</v>
      </c>
      <c r="B952" s="1" t="e">
        <f>IF(A952="","",'Série de vazões medidas'!C954*'Dados gerais'!$B$11/'Dados gerais'!$B$10)</f>
        <v>#NUM!</v>
      </c>
      <c r="C952" s="4" t="e">
        <f t="shared" si="58"/>
        <v>#NUM!</v>
      </c>
      <c r="D952" s="4" t="e">
        <f>IF(A952="","",B952*86400*'Série de vazões medidas'!B954/1000000)</f>
        <v>#NUM!</v>
      </c>
      <c r="E952" t="e">
        <f>IF(A952="","",VLOOKUP(C952*1000000,'Dados gerais'!$C$28:$D$2916,2))</f>
        <v>#NUM!</v>
      </c>
      <c r="F952" s="5" t="e">
        <f>IF(A952="","",VLOOKUP(MONTH($A952),'Dados gerais'!$I$5:$J$16,2))</f>
        <v>#NUM!</v>
      </c>
      <c r="G952" s="5" t="e">
        <f t="shared" si="56"/>
        <v>#NUM!</v>
      </c>
      <c r="H952" s="1" t="e">
        <f>IF(A952="","",IF(C952&lt;'Dados gerais'!$B$15/1000000,0,('Dados gerais'!$B$21+'Dados gerais'!$B$19)*86400*'Série de vazões medidas'!B954/1000000))</f>
        <v>#NUM!</v>
      </c>
      <c r="I952" s="5" t="e">
        <f t="shared" si="57"/>
        <v>#NUM!</v>
      </c>
      <c r="J952" s="5" t="e">
        <f>IF(A952="","",MAX(0,I952-'Dados gerais'!$B$14/1000000))</f>
        <v>#NUM!</v>
      </c>
      <c r="K952" s="5" t="e">
        <f t="shared" si="59"/>
        <v>#NUM!</v>
      </c>
    </row>
    <row r="953" spans="1:11" x14ac:dyDescent="0.25">
      <c r="A953" s="2" t="e">
        <f>'Série de vazões medidas'!A955</f>
        <v>#NUM!</v>
      </c>
      <c r="B953" s="1" t="e">
        <f>IF(A953="","",'Série de vazões medidas'!C955*'Dados gerais'!$B$11/'Dados gerais'!$B$10)</f>
        <v>#NUM!</v>
      </c>
      <c r="C953" s="4" t="e">
        <f t="shared" si="58"/>
        <v>#NUM!</v>
      </c>
      <c r="D953" s="4" t="e">
        <f>IF(A953="","",B953*86400*'Série de vazões medidas'!B955/1000000)</f>
        <v>#NUM!</v>
      </c>
      <c r="E953" t="e">
        <f>IF(A953="","",VLOOKUP(C953*1000000,'Dados gerais'!$C$28:$D$2916,2))</f>
        <v>#NUM!</v>
      </c>
      <c r="F953" s="5" t="e">
        <f>IF(A953="","",VLOOKUP(MONTH($A953),'Dados gerais'!$I$5:$J$16,2))</f>
        <v>#NUM!</v>
      </c>
      <c r="G953" s="5" t="e">
        <f t="shared" si="56"/>
        <v>#NUM!</v>
      </c>
      <c r="H953" s="1" t="e">
        <f>IF(A953="","",IF(C953&lt;'Dados gerais'!$B$15/1000000,0,('Dados gerais'!$B$21+'Dados gerais'!$B$19)*86400*'Série de vazões medidas'!B955/1000000))</f>
        <v>#NUM!</v>
      </c>
      <c r="I953" s="5" t="e">
        <f t="shared" si="57"/>
        <v>#NUM!</v>
      </c>
      <c r="J953" s="5" t="e">
        <f>IF(A953="","",MAX(0,I953-'Dados gerais'!$B$14/1000000))</f>
        <v>#NUM!</v>
      </c>
      <c r="K953" s="5" t="e">
        <f t="shared" si="59"/>
        <v>#NUM!</v>
      </c>
    </row>
    <row r="954" spans="1:11" x14ac:dyDescent="0.25">
      <c r="A954" s="2" t="e">
        <f>'Série de vazões medidas'!A956</f>
        <v>#NUM!</v>
      </c>
      <c r="B954" s="1" t="e">
        <f>IF(A954="","",'Série de vazões medidas'!C956*'Dados gerais'!$B$11/'Dados gerais'!$B$10)</f>
        <v>#NUM!</v>
      </c>
      <c r="C954" s="4" t="e">
        <f t="shared" si="58"/>
        <v>#NUM!</v>
      </c>
      <c r="D954" s="4" t="e">
        <f>IF(A954="","",B954*86400*'Série de vazões medidas'!B956/1000000)</f>
        <v>#NUM!</v>
      </c>
      <c r="E954" t="e">
        <f>IF(A954="","",VLOOKUP(C954*1000000,'Dados gerais'!$C$28:$D$2916,2))</f>
        <v>#NUM!</v>
      </c>
      <c r="F954" s="5" t="e">
        <f>IF(A954="","",VLOOKUP(MONTH($A954),'Dados gerais'!$I$5:$J$16,2))</f>
        <v>#NUM!</v>
      </c>
      <c r="G954" s="5" t="e">
        <f t="shared" si="56"/>
        <v>#NUM!</v>
      </c>
      <c r="H954" s="1" t="e">
        <f>IF(A954="","",IF(C954&lt;'Dados gerais'!$B$15/1000000,0,('Dados gerais'!$B$21+'Dados gerais'!$B$19)*86400*'Série de vazões medidas'!B956/1000000))</f>
        <v>#NUM!</v>
      </c>
      <c r="I954" s="5" t="e">
        <f t="shared" si="57"/>
        <v>#NUM!</v>
      </c>
      <c r="J954" s="5" t="e">
        <f>IF(A954="","",MAX(0,I954-'Dados gerais'!$B$14/1000000))</f>
        <v>#NUM!</v>
      </c>
      <c r="K954" s="5" t="e">
        <f t="shared" si="59"/>
        <v>#NUM!</v>
      </c>
    </row>
    <row r="955" spans="1:11" x14ac:dyDescent="0.25">
      <c r="A955" s="2" t="e">
        <f>'Série de vazões medidas'!A957</f>
        <v>#NUM!</v>
      </c>
      <c r="B955" s="1" t="e">
        <f>IF(A955="","",'Série de vazões medidas'!C957*'Dados gerais'!$B$11/'Dados gerais'!$B$10)</f>
        <v>#NUM!</v>
      </c>
      <c r="C955" s="4" t="e">
        <f t="shared" si="58"/>
        <v>#NUM!</v>
      </c>
      <c r="D955" s="4" t="e">
        <f>IF(A955="","",B955*86400*'Série de vazões medidas'!B957/1000000)</f>
        <v>#NUM!</v>
      </c>
      <c r="E955" t="e">
        <f>IF(A955="","",VLOOKUP(C955*1000000,'Dados gerais'!$C$28:$D$2916,2))</f>
        <v>#NUM!</v>
      </c>
      <c r="F955" s="5" t="e">
        <f>IF(A955="","",VLOOKUP(MONTH($A955),'Dados gerais'!$I$5:$J$16,2))</f>
        <v>#NUM!</v>
      </c>
      <c r="G955" s="5" t="e">
        <f t="shared" si="56"/>
        <v>#NUM!</v>
      </c>
      <c r="H955" s="1" t="e">
        <f>IF(A955="","",IF(C955&lt;'Dados gerais'!$B$15/1000000,0,('Dados gerais'!$B$21+'Dados gerais'!$B$19)*86400*'Série de vazões medidas'!B957/1000000))</f>
        <v>#NUM!</v>
      </c>
      <c r="I955" s="5" t="e">
        <f t="shared" si="57"/>
        <v>#NUM!</v>
      </c>
      <c r="J955" s="5" t="e">
        <f>IF(A955="","",MAX(0,I955-'Dados gerais'!$B$14/1000000))</f>
        <v>#NUM!</v>
      </c>
      <c r="K955" s="5" t="e">
        <f t="shared" si="59"/>
        <v>#NUM!</v>
      </c>
    </row>
    <row r="956" spans="1:11" x14ac:dyDescent="0.25">
      <c r="A956" s="2" t="e">
        <f>'Série de vazões medidas'!A958</f>
        <v>#NUM!</v>
      </c>
      <c r="B956" s="1" t="e">
        <f>IF(A956="","",'Série de vazões medidas'!C958*'Dados gerais'!$B$11/'Dados gerais'!$B$10)</f>
        <v>#NUM!</v>
      </c>
      <c r="C956" s="4" t="e">
        <f t="shared" si="58"/>
        <v>#NUM!</v>
      </c>
      <c r="D956" s="4" t="e">
        <f>IF(A956="","",B956*86400*'Série de vazões medidas'!B958/1000000)</f>
        <v>#NUM!</v>
      </c>
      <c r="E956" t="e">
        <f>IF(A956="","",VLOOKUP(C956*1000000,'Dados gerais'!$C$28:$D$2916,2))</f>
        <v>#NUM!</v>
      </c>
      <c r="F956" s="5" t="e">
        <f>IF(A956="","",VLOOKUP(MONTH($A956),'Dados gerais'!$I$5:$J$16,2))</f>
        <v>#NUM!</v>
      </c>
      <c r="G956" s="5" t="e">
        <f t="shared" si="56"/>
        <v>#NUM!</v>
      </c>
      <c r="H956" s="1" t="e">
        <f>IF(A956="","",IF(C956&lt;'Dados gerais'!$B$15/1000000,0,('Dados gerais'!$B$21+'Dados gerais'!$B$19)*86400*'Série de vazões medidas'!B958/1000000))</f>
        <v>#NUM!</v>
      </c>
      <c r="I956" s="5" t="e">
        <f t="shared" si="57"/>
        <v>#NUM!</v>
      </c>
      <c r="J956" s="5" t="e">
        <f>IF(A956="","",MAX(0,I956-'Dados gerais'!$B$14/1000000))</f>
        <v>#NUM!</v>
      </c>
      <c r="K956" s="5" t="e">
        <f t="shared" si="59"/>
        <v>#NUM!</v>
      </c>
    </row>
    <row r="957" spans="1:11" x14ac:dyDescent="0.25">
      <c r="A957" s="2" t="e">
        <f>'Série de vazões medidas'!A959</f>
        <v>#NUM!</v>
      </c>
      <c r="B957" s="1" t="e">
        <f>IF(A957="","",'Série de vazões medidas'!C959*'Dados gerais'!$B$11/'Dados gerais'!$B$10)</f>
        <v>#NUM!</v>
      </c>
      <c r="C957" s="4" t="e">
        <f t="shared" si="58"/>
        <v>#NUM!</v>
      </c>
      <c r="D957" s="4" t="e">
        <f>IF(A957="","",B957*86400*'Série de vazões medidas'!B959/1000000)</f>
        <v>#NUM!</v>
      </c>
      <c r="E957" t="e">
        <f>IF(A957="","",VLOOKUP(C957*1000000,'Dados gerais'!$C$28:$D$2916,2))</f>
        <v>#NUM!</v>
      </c>
      <c r="F957" s="5" t="e">
        <f>IF(A957="","",VLOOKUP(MONTH($A957),'Dados gerais'!$I$5:$J$16,2))</f>
        <v>#NUM!</v>
      </c>
      <c r="G957" s="5" t="e">
        <f t="shared" si="56"/>
        <v>#NUM!</v>
      </c>
      <c r="H957" s="1" t="e">
        <f>IF(A957="","",IF(C957&lt;'Dados gerais'!$B$15/1000000,0,('Dados gerais'!$B$21+'Dados gerais'!$B$19)*86400*'Série de vazões medidas'!B959/1000000))</f>
        <v>#NUM!</v>
      </c>
      <c r="I957" s="5" t="e">
        <f t="shared" si="57"/>
        <v>#NUM!</v>
      </c>
      <c r="J957" s="5" t="e">
        <f>IF(A957="","",MAX(0,I957-'Dados gerais'!$B$14/1000000))</f>
        <v>#NUM!</v>
      </c>
      <c r="K957" s="5" t="e">
        <f t="shared" si="59"/>
        <v>#NUM!</v>
      </c>
    </row>
    <row r="958" spans="1:11" x14ac:dyDescent="0.25">
      <c r="A958" s="2" t="e">
        <f>'Série de vazões medidas'!A960</f>
        <v>#NUM!</v>
      </c>
      <c r="B958" s="1" t="e">
        <f>IF(A958="","",'Série de vazões medidas'!C960*'Dados gerais'!$B$11/'Dados gerais'!$B$10)</f>
        <v>#NUM!</v>
      </c>
      <c r="C958" s="4" t="e">
        <f t="shared" si="58"/>
        <v>#NUM!</v>
      </c>
      <c r="D958" s="4" t="e">
        <f>IF(A958="","",B958*86400*'Série de vazões medidas'!B960/1000000)</f>
        <v>#NUM!</v>
      </c>
      <c r="E958" t="e">
        <f>IF(A958="","",VLOOKUP(C958*1000000,'Dados gerais'!$C$28:$D$2916,2))</f>
        <v>#NUM!</v>
      </c>
      <c r="F958" s="5" t="e">
        <f>IF(A958="","",VLOOKUP(MONTH($A958),'Dados gerais'!$I$5:$J$16,2))</f>
        <v>#NUM!</v>
      </c>
      <c r="G958" s="5" t="e">
        <f t="shared" si="56"/>
        <v>#NUM!</v>
      </c>
      <c r="H958" s="1" t="e">
        <f>IF(A958="","",IF(C958&lt;'Dados gerais'!$B$15/1000000,0,('Dados gerais'!$B$21+'Dados gerais'!$B$19)*86400*'Série de vazões medidas'!B960/1000000))</f>
        <v>#NUM!</v>
      </c>
      <c r="I958" s="5" t="e">
        <f t="shared" si="57"/>
        <v>#NUM!</v>
      </c>
      <c r="J958" s="5" t="e">
        <f>IF(A958="","",MAX(0,I958-'Dados gerais'!$B$14/1000000))</f>
        <v>#NUM!</v>
      </c>
      <c r="K958" s="5" t="e">
        <f t="shared" si="59"/>
        <v>#NUM!</v>
      </c>
    </row>
    <row r="959" spans="1:11" x14ac:dyDescent="0.25">
      <c r="A959" s="2" t="e">
        <f>'Série de vazões medidas'!A961</f>
        <v>#NUM!</v>
      </c>
      <c r="B959" s="1" t="e">
        <f>IF(A959="","",'Série de vazões medidas'!C961*'Dados gerais'!$B$11/'Dados gerais'!$B$10)</f>
        <v>#NUM!</v>
      </c>
      <c r="C959" s="4" t="e">
        <f t="shared" si="58"/>
        <v>#NUM!</v>
      </c>
      <c r="D959" s="4" t="e">
        <f>IF(A959="","",B959*86400*'Série de vazões medidas'!B961/1000000)</f>
        <v>#NUM!</v>
      </c>
      <c r="E959" t="e">
        <f>IF(A959="","",VLOOKUP(C959*1000000,'Dados gerais'!$C$28:$D$2916,2))</f>
        <v>#NUM!</v>
      </c>
      <c r="F959" s="5" t="e">
        <f>IF(A959="","",VLOOKUP(MONTH($A959),'Dados gerais'!$I$5:$J$16,2))</f>
        <v>#NUM!</v>
      </c>
      <c r="G959" s="5" t="e">
        <f t="shared" si="56"/>
        <v>#NUM!</v>
      </c>
      <c r="H959" s="1" t="e">
        <f>IF(A959="","",IF(C959&lt;'Dados gerais'!$B$15/1000000,0,('Dados gerais'!$B$21+'Dados gerais'!$B$19)*86400*'Série de vazões medidas'!B961/1000000))</f>
        <v>#NUM!</v>
      </c>
      <c r="I959" s="5" t="e">
        <f t="shared" si="57"/>
        <v>#NUM!</v>
      </c>
      <c r="J959" s="5" t="e">
        <f>IF(A959="","",MAX(0,I959-'Dados gerais'!$B$14/1000000))</f>
        <v>#NUM!</v>
      </c>
      <c r="K959" s="5" t="e">
        <f t="shared" si="59"/>
        <v>#NUM!</v>
      </c>
    </row>
    <row r="960" spans="1:11" x14ac:dyDescent="0.25">
      <c r="A960" s="2" t="e">
        <f>'Série de vazões medidas'!A962</f>
        <v>#NUM!</v>
      </c>
      <c r="B960" s="1" t="e">
        <f>IF(A960="","",'Série de vazões medidas'!C962*'Dados gerais'!$B$11/'Dados gerais'!$B$10)</f>
        <v>#NUM!</v>
      </c>
      <c r="C960" s="4" t="e">
        <f t="shared" si="58"/>
        <v>#NUM!</v>
      </c>
      <c r="D960" s="4" t="e">
        <f>IF(A960="","",B960*86400*'Série de vazões medidas'!B962/1000000)</f>
        <v>#NUM!</v>
      </c>
      <c r="E960" t="e">
        <f>IF(A960="","",VLOOKUP(C960*1000000,'Dados gerais'!$C$28:$D$2916,2))</f>
        <v>#NUM!</v>
      </c>
      <c r="F960" s="5" t="e">
        <f>IF(A960="","",VLOOKUP(MONTH($A960),'Dados gerais'!$I$5:$J$16,2))</f>
        <v>#NUM!</v>
      </c>
      <c r="G960" s="5" t="e">
        <f t="shared" si="56"/>
        <v>#NUM!</v>
      </c>
      <c r="H960" s="1" t="e">
        <f>IF(A960="","",IF(C960&lt;'Dados gerais'!$B$15/1000000,0,('Dados gerais'!$B$21+'Dados gerais'!$B$19)*86400*'Série de vazões medidas'!B962/1000000))</f>
        <v>#NUM!</v>
      </c>
      <c r="I960" s="5" t="e">
        <f t="shared" si="57"/>
        <v>#NUM!</v>
      </c>
      <c r="J960" s="5" t="e">
        <f>IF(A960="","",MAX(0,I960-'Dados gerais'!$B$14/1000000))</f>
        <v>#NUM!</v>
      </c>
      <c r="K960" s="5" t="e">
        <f t="shared" si="59"/>
        <v>#NUM!</v>
      </c>
    </row>
    <row r="961" spans="1:11" x14ac:dyDescent="0.25">
      <c r="A961" s="2" t="e">
        <f>'Série de vazões medidas'!A963</f>
        <v>#NUM!</v>
      </c>
      <c r="B961" s="1" t="e">
        <f>IF(A961="","",'Série de vazões medidas'!C963*'Dados gerais'!$B$11/'Dados gerais'!$B$10)</f>
        <v>#NUM!</v>
      </c>
      <c r="C961" s="4" t="e">
        <f t="shared" si="58"/>
        <v>#NUM!</v>
      </c>
      <c r="D961" s="4" t="e">
        <f>IF(A961="","",B961*86400*'Série de vazões medidas'!B963/1000000)</f>
        <v>#NUM!</v>
      </c>
      <c r="E961" t="e">
        <f>IF(A961="","",VLOOKUP(C961*1000000,'Dados gerais'!$C$28:$D$2916,2))</f>
        <v>#NUM!</v>
      </c>
      <c r="F961" s="5" t="e">
        <f>IF(A961="","",VLOOKUP(MONTH($A961),'Dados gerais'!$I$5:$J$16,2))</f>
        <v>#NUM!</v>
      </c>
      <c r="G961" s="5" t="e">
        <f t="shared" si="56"/>
        <v>#NUM!</v>
      </c>
      <c r="H961" s="1" t="e">
        <f>IF(A961="","",IF(C961&lt;'Dados gerais'!$B$15/1000000,0,('Dados gerais'!$B$21+'Dados gerais'!$B$19)*86400*'Série de vazões medidas'!B963/1000000))</f>
        <v>#NUM!</v>
      </c>
      <c r="I961" s="5" t="e">
        <f t="shared" si="57"/>
        <v>#NUM!</v>
      </c>
      <c r="J961" s="5" t="e">
        <f>IF(A961="","",MAX(0,I961-'Dados gerais'!$B$14/1000000))</f>
        <v>#NUM!</v>
      </c>
      <c r="K961" s="5" t="e">
        <f t="shared" si="59"/>
        <v>#NUM!</v>
      </c>
    </row>
    <row r="962" spans="1:11" x14ac:dyDescent="0.25">
      <c r="A962" s="2" t="e">
        <f>'Série de vazões medidas'!A964</f>
        <v>#NUM!</v>
      </c>
      <c r="B962" s="1" t="e">
        <f>IF(A962="","",'Série de vazões medidas'!C964*'Dados gerais'!$B$11/'Dados gerais'!$B$10)</f>
        <v>#NUM!</v>
      </c>
      <c r="C962" s="4" t="e">
        <f t="shared" si="58"/>
        <v>#NUM!</v>
      </c>
      <c r="D962" s="4" t="e">
        <f>IF(A962="","",B962*86400*'Série de vazões medidas'!B964/1000000)</f>
        <v>#NUM!</v>
      </c>
      <c r="E962" t="e">
        <f>IF(A962="","",VLOOKUP(C962*1000000,'Dados gerais'!$C$28:$D$2916,2))</f>
        <v>#NUM!</v>
      </c>
      <c r="F962" s="5" t="e">
        <f>IF(A962="","",VLOOKUP(MONTH($A962),'Dados gerais'!$I$5:$J$16,2))</f>
        <v>#NUM!</v>
      </c>
      <c r="G962" s="5" t="e">
        <f t="shared" si="56"/>
        <v>#NUM!</v>
      </c>
      <c r="H962" s="1" t="e">
        <f>IF(A962="","",IF(C962&lt;'Dados gerais'!$B$15/1000000,0,('Dados gerais'!$B$21+'Dados gerais'!$B$19)*86400*'Série de vazões medidas'!B964/1000000))</f>
        <v>#NUM!</v>
      </c>
      <c r="I962" s="5" t="e">
        <f t="shared" si="57"/>
        <v>#NUM!</v>
      </c>
      <c r="J962" s="5" t="e">
        <f>IF(A962="","",MAX(0,I962-'Dados gerais'!$B$14/1000000))</f>
        <v>#NUM!</v>
      </c>
      <c r="K962" s="5" t="e">
        <f t="shared" si="59"/>
        <v>#NUM!</v>
      </c>
    </row>
    <row r="963" spans="1:11" x14ac:dyDescent="0.25">
      <c r="A963" s="2" t="e">
        <f>'Série de vazões medidas'!A965</f>
        <v>#NUM!</v>
      </c>
      <c r="B963" s="1" t="e">
        <f>IF(A963="","",'Série de vazões medidas'!C965*'Dados gerais'!$B$11/'Dados gerais'!$B$10)</f>
        <v>#NUM!</v>
      </c>
      <c r="C963" s="4" t="e">
        <f t="shared" si="58"/>
        <v>#NUM!</v>
      </c>
      <c r="D963" s="4" t="e">
        <f>IF(A963="","",B963*86400*'Série de vazões medidas'!B965/1000000)</f>
        <v>#NUM!</v>
      </c>
      <c r="E963" t="e">
        <f>IF(A963="","",VLOOKUP(C963*1000000,'Dados gerais'!$C$28:$D$2916,2))</f>
        <v>#NUM!</v>
      </c>
      <c r="F963" s="5" t="e">
        <f>IF(A963="","",VLOOKUP(MONTH($A963),'Dados gerais'!$I$5:$J$16,2))</f>
        <v>#NUM!</v>
      </c>
      <c r="G963" s="5" t="e">
        <f t="shared" ref="G963:G1005" si="60">IF(A963="","",E963*F963/1000/1000000)</f>
        <v>#NUM!</v>
      </c>
      <c r="H963" s="1" t="e">
        <f>IF(A963="","",IF(C963&lt;'Dados gerais'!$B$15/1000000,0,('Dados gerais'!$B$21+'Dados gerais'!$B$19)*86400*'Série de vazões medidas'!B965/1000000))</f>
        <v>#NUM!</v>
      </c>
      <c r="I963" s="5" t="e">
        <f t="shared" ref="I963:I1005" si="61">IF(A963="","",C963-G963-H963+D963)</f>
        <v>#NUM!</v>
      </c>
      <c r="J963" s="5" t="e">
        <f>IF(A963="","",MAX(0,I963-'Dados gerais'!$B$14/1000000))</f>
        <v>#NUM!</v>
      </c>
      <c r="K963" s="5" t="e">
        <f t="shared" si="59"/>
        <v>#NUM!</v>
      </c>
    </row>
    <row r="964" spans="1:11" x14ac:dyDescent="0.25">
      <c r="A964" s="2" t="e">
        <f>'Série de vazões medidas'!A966</f>
        <v>#NUM!</v>
      </c>
      <c r="B964" s="1" t="e">
        <f>IF(A964="","",'Série de vazões medidas'!C966*'Dados gerais'!$B$11/'Dados gerais'!$B$10)</f>
        <v>#NUM!</v>
      </c>
      <c r="C964" s="4" t="e">
        <f t="shared" ref="C964:C1005" si="62">IF(A964="","",K963)</f>
        <v>#NUM!</v>
      </c>
      <c r="D964" s="4" t="e">
        <f>IF(A964="","",B964*86400*'Série de vazões medidas'!B966/1000000)</f>
        <v>#NUM!</v>
      </c>
      <c r="E964" t="e">
        <f>IF(A964="","",VLOOKUP(C964*1000000,'Dados gerais'!$C$28:$D$2916,2))</f>
        <v>#NUM!</v>
      </c>
      <c r="F964" s="5" t="e">
        <f>IF(A964="","",VLOOKUP(MONTH($A964),'Dados gerais'!$I$5:$J$16,2))</f>
        <v>#NUM!</v>
      </c>
      <c r="G964" s="5" t="e">
        <f t="shared" si="60"/>
        <v>#NUM!</v>
      </c>
      <c r="H964" s="1" t="e">
        <f>IF(A964="","",IF(C964&lt;'Dados gerais'!$B$15/1000000,0,('Dados gerais'!$B$21+'Dados gerais'!$B$19)*86400*'Série de vazões medidas'!B966/1000000))</f>
        <v>#NUM!</v>
      </c>
      <c r="I964" s="5" t="e">
        <f t="shared" si="61"/>
        <v>#NUM!</v>
      </c>
      <c r="J964" s="5" t="e">
        <f>IF(A964="","",MAX(0,I964-'Dados gerais'!$B$14/1000000))</f>
        <v>#NUM!</v>
      </c>
      <c r="K964" s="5" t="e">
        <f t="shared" ref="K964:K1005" si="63">IF(A964="","",I964-J964)</f>
        <v>#NUM!</v>
      </c>
    </row>
    <row r="965" spans="1:11" x14ac:dyDescent="0.25">
      <c r="A965" s="2" t="e">
        <f>'Série de vazões medidas'!A967</f>
        <v>#NUM!</v>
      </c>
      <c r="B965" s="1" t="e">
        <f>IF(A965="","",'Série de vazões medidas'!C967*'Dados gerais'!$B$11/'Dados gerais'!$B$10)</f>
        <v>#NUM!</v>
      </c>
      <c r="C965" s="4" t="e">
        <f t="shared" si="62"/>
        <v>#NUM!</v>
      </c>
      <c r="D965" s="4" t="e">
        <f>IF(A965="","",B965*86400*'Série de vazões medidas'!B967/1000000)</f>
        <v>#NUM!</v>
      </c>
      <c r="E965" t="e">
        <f>IF(A965="","",VLOOKUP(C965*1000000,'Dados gerais'!$C$28:$D$2916,2))</f>
        <v>#NUM!</v>
      </c>
      <c r="F965" s="5" t="e">
        <f>IF(A965="","",VLOOKUP(MONTH($A965),'Dados gerais'!$I$5:$J$16,2))</f>
        <v>#NUM!</v>
      </c>
      <c r="G965" s="5" t="e">
        <f t="shared" si="60"/>
        <v>#NUM!</v>
      </c>
      <c r="H965" s="1" t="e">
        <f>IF(A965="","",IF(C965&lt;'Dados gerais'!$B$15/1000000,0,('Dados gerais'!$B$21+'Dados gerais'!$B$19)*86400*'Série de vazões medidas'!B967/1000000))</f>
        <v>#NUM!</v>
      </c>
      <c r="I965" s="5" t="e">
        <f t="shared" si="61"/>
        <v>#NUM!</v>
      </c>
      <c r="J965" s="5" t="e">
        <f>IF(A965="","",MAX(0,I965-'Dados gerais'!$B$14/1000000))</f>
        <v>#NUM!</v>
      </c>
      <c r="K965" s="5" t="e">
        <f t="shared" si="63"/>
        <v>#NUM!</v>
      </c>
    </row>
    <row r="966" spans="1:11" x14ac:dyDescent="0.25">
      <c r="A966" s="2" t="e">
        <f>'Série de vazões medidas'!A968</f>
        <v>#NUM!</v>
      </c>
      <c r="B966" s="1" t="e">
        <f>IF(A966="","",'Série de vazões medidas'!C968*'Dados gerais'!$B$11/'Dados gerais'!$B$10)</f>
        <v>#NUM!</v>
      </c>
      <c r="C966" s="4" t="e">
        <f t="shared" si="62"/>
        <v>#NUM!</v>
      </c>
      <c r="D966" s="4" t="e">
        <f>IF(A966="","",B966*86400*'Série de vazões medidas'!B968/1000000)</f>
        <v>#NUM!</v>
      </c>
      <c r="E966" t="e">
        <f>IF(A966="","",VLOOKUP(C966*1000000,'Dados gerais'!$C$28:$D$2916,2))</f>
        <v>#NUM!</v>
      </c>
      <c r="F966" s="5" t="e">
        <f>IF(A966="","",VLOOKUP(MONTH($A966),'Dados gerais'!$I$5:$J$16,2))</f>
        <v>#NUM!</v>
      </c>
      <c r="G966" s="5" t="e">
        <f t="shared" si="60"/>
        <v>#NUM!</v>
      </c>
      <c r="H966" s="1" t="e">
        <f>IF(A966="","",IF(C966&lt;'Dados gerais'!$B$15/1000000,0,('Dados gerais'!$B$21+'Dados gerais'!$B$19)*86400*'Série de vazões medidas'!B968/1000000))</f>
        <v>#NUM!</v>
      </c>
      <c r="I966" s="5" t="e">
        <f t="shared" si="61"/>
        <v>#NUM!</v>
      </c>
      <c r="J966" s="5" t="e">
        <f>IF(A966="","",MAX(0,I966-'Dados gerais'!$B$14/1000000))</f>
        <v>#NUM!</v>
      </c>
      <c r="K966" s="5" t="e">
        <f t="shared" si="63"/>
        <v>#NUM!</v>
      </c>
    </row>
    <row r="967" spans="1:11" x14ac:dyDescent="0.25">
      <c r="A967" s="2" t="e">
        <f>'Série de vazões medidas'!A969</f>
        <v>#NUM!</v>
      </c>
      <c r="B967" s="1" t="e">
        <f>IF(A967="","",'Série de vazões medidas'!C969*'Dados gerais'!$B$11/'Dados gerais'!$B$10)</f>
        <v>#NUM!</v>
      </c>
      <c r="C967" s="4" t="e">
        <f t="shared" si="62"/>
        <v>#NUM!</v>
      </c>
      <c r="D967" s="4" t="e">
        <f>IF(A967="","",B967*86400*'Série de vazões medidas'!B969/1000000)</f>
        <v>#NUM!</v>
      </c>
      <c r="E967" t="e">
        <f>IF(A967="","",VLOOKUP(C967*1000000,'Dados gerais'!$C$28:$D$2916,2))</f>
        <v>#NUM!</v>
      </c>
      <c r="F967" s="5" t="e">
        <f>IF(A967="","",VLOOKUP(MONTH($A967),'Dados gerais'!$I$5:$J$16,2))</f>
        <v>#NUM!</v>
      </c>
      <c r="G967" s="5" t="e">
        <f t="shared" si="60"/>
        <v>#NUM!</v>
      </c>
      <c r="H967" s="1" t="e">
        <f>IF(A967="","",IF(C967&lt;'Dados gerais'!$B$15/1000000,0,('Dados gerais'!$B$21+'Dados gerais'!$B$19)*86400*'Série de vazões medidas'!B969/1000000))</f>
        <v>#NUM!</v>
      </c>
      <c r="I967" s="5" t="e">
        <f t="shared" si="61"/>
        <v>#NUM!</v>
      </c>
      <c r="J967" s="5" t="e">
        <f>IF(A967="","",MAX(0,I967-'Dados gerais'!$B$14/1000000))</f>
        <v>#NUM!</v>
      </c>
      <c r="K967" s="5" t="e">
        <f t="shared" si="63"/>
        <v>#NUM!</v>
      </c>
    </row>
    <row r="968" spans="1:11" x14ac:dyDescent="0.25">
      <c r="A968" s="2" t="e">
        <f>'Série de vazões medidas'!A970</f>
        <v>#NUM!</v>
      </c>
      <c r="B968" s="1" t="e">
        <f>IF(A968="","",'Série de vazões medidas'!C970*'Dados gerais'!$B$11/'Dados gerais'!$B$10)</f>
        <v>#NUM!</v>
      </c>
      <c r="C968" s="4" t="e">
        <f t="shared" si="62"/>
        <v>#NUM!</v>
      </c>
      <c r="D968" s="4" t="e">
        <f>IF(A968="","",B968*86400*'Série de vazões medidas'!B970/1000000)</f>
        <v>#NUM!</v>
      </c>
      <c r="E968" t="e">
        <f>IF(A968="","",VLOOKUP(C968*1000000,'Dados gerais'!$C$28:$D$2916,2))</f>
        <v>#NUM!</v>
      </c>
      <c r="F968" s="5" t="e">
        <f>IF(A968="","",VLOOKUP(MONTH($A968),'Dados gerais'!$I$5:$J$16,2))</f>
        <v>#NUM!</v>
      </c>
      <c r="G968" s="5" t="e">
        <f t="shared" si="60"/>
        <v>#NUM!</v>
      </c>
      <c r="H968" s="1" t="e">
        <f>IF(A968="","",IF(C968&lt;'Dados gerais'!$B$15/1000000,0,('Dados gerais'!$B$21+'Dados gerais'!$B$19)*86400*'Série de vazões medidas'!B970/1000000))</f>
        <v>#NUM!</v>
      </c>
      <c r="I968" s="5" t="e">
        <f t="shared" si="61"/>
        <v>#NUM!</v>
      </c>
      <c r="J968" s="5" t="e">
        <f>IF(A968="","",MAX(0,I968-'Dados gerais'!$B$14/1000000))</f>
        <v>#NUM!</v>
      </c>
      <c r="K968" s="5" t="e">
        <f t="shared" si="63"/>
        <v>#NUM!</v>
      </c>
    </row>
    <row r="969" spans="1:11" x14ac:dyDescent="0.25">
      <c r="A969" s="2" t="e">
        <f>'Série de vazões medidas'!A971</f>
        <v>#NUM!</v>
      </c>
      <c r="B969" s="1" t="e">
        <f>IF(A969="","",'Série de vazões medidas'!C971*'Dados gerais'!$B$11/'Dados gerais'!$B$10)</f>
        <v>#NUM!</v>
      </c>
      <c r="C969" s="4" t="e">
        <f t="shared" si="62"/>
        <v>#NUM!</v>
      </c>
      <c r="D969" s="4" t="e">
        <f>IF(A969="","",B969*86400*'Série de vazões medidas'!B971/1000000)</f>
        <v>#NUM!</v>
      </c>
      <c r="E969" t="e">
        <f>IF(A969="","",VLOOKUP(C969*1000000,'Dados gerais'!$C$28:$D$2916,2))</f>
        <v>#NUM!</v>
      </c>
      <c r="F969" s="5" t="e">
        <f>IF(A969="","",VLOOKUP(MONTH($A969),'Dados gerais'!$I$5:$J$16,2))</f>
        <v>#NUM!</v>
      </c>
      <c r="G969" s="5" t="e">
        <f t="shared" si="60"/>
        <v>#NUM!</v>
      </c>
      <c r="H969" s="1" t="e">
        <f>IF(A969="","",IF(C969&lt;'Dados gerais'!$B$15/1000000,0,('Dados gerais'!$B$21+'Dados gerais'!$B$19)*86400*'Série de vazões medidas'!B971/1000000))</f>
        <v>#NUM!</v>
      </c>
      <c r="I969" s="5" t="e">
        <f t="shared" si="61"/>
        <v>#NUM!</v>
      </c>
      <c r="J969" s="5" t="e">
        <f>IF(A969="","",MAX(0,I969-'Dados gerais'!$B$14/1000000))</f>
        <v>#NUM!</v>
      </c>
      <c r="K969" s="5" t="e">
        <f t="shared" si="63"/>
        <v>#NUM!</v>
      </c>
    </row>
    <row r="970" spans="1:11" x14ac:dyDescent="0.25">
      <c r="A970" s="2" t="e">
        <f>'Série de vazões medidas'!A972</f>
        <v>#NUM!</v>
      </c>
      <c r="B970" s="1" t="e">
        <f>IF(A970="","",'Série de vazões medidas'!C972*'Dados gerais'!$B$11/'Dados gerais'!$B$10)</f>
        <v>#NUM!</v>
      </c>
      <c r="C970" s="4" t="e">
        <f t="shared" si="62"/>
        <v>#NUM!</v>
      </c>
      <c r="D970" s="4" t="e">
        <f>IF(A970="","",B970*86400*'Série de vazões medidas'!B972/1000000)</f>
        <v>#NUM!</v>
      </c>
      <c r="E970" t="e">
        <f>IF(A970="","",VLOOKUP(C970*1000000,'Dados gerais'!$C$28:$D$2916,2))</f>
        <v>#NUM!</v>
      </c>
      <c r="F970" s="5" t="e">
        <f>IF(A970="","",VLOOKUP(MONTH($A970),'Dados gerais'!$I$5:$J$16,2))</f>
        <v>#NUM!</v>
      </c>
      <c r="G970" s="5" t="e">
        <f t="shared" si="60"/>
        <v>#NUM!</v>
      </c>
      <c r="H970" s="1" t="e">
        <f>IF(A970="","",IF(C970&lt;'Dados gerais'!$B$15/1000000,0,('Dados gerais'!$B$21+'Dados gerais'!$B$19)*86400*'Série de vazões medidas'!B972/1000000))</f>
        <v>#NUM!</v>
      </c>
      <c r="I970" s="5" t="e">
        <f t="shared" si="61"/>
        <v>#NUM!</v>
      </c>
      <c r="J970" s="5" t="e">
        <f>IF(A970="","",MAX(0,I970-'Dados gerais'!$B$14/1000000))</f>
        <v>#NUM!</v>
      </c>
      <c r="K970" s="5" t="e">
        <f t="shared" si="63"/>
        <v>#NUM!</v>
      </c>
    </row>
    <row r="971" spans="1:11" x14ac:dyDescent="0.25">
      <c r="A971" s="2" t="e">
        <f>'Série de vazões medidas'!A973</f>
        <v>#NUM!</v>
      </c>
      <c r="B971" s="1" t="e">
        <f>IF(A971="","",'Série de vazões medidas'!C973*'Dados gerais'!$B$11/'Dados gerais'!$B$10)</f>
        <v>#NUM!</v>
      </c>
      <c r="C971" s="4" t="e">
        <f t="shared" si="62"/>
        <v>#NUM!</v>
      </c>
      <c r="D971" s="4" t="e">
        <f>IF(A971="","",B971*86400*'Série de vazões medidas'!B973/1000000)</f>
        <v>#NUM!</v>
      </c>
      <c r="E971" t="e">
        <f>IF(A971="","",VLOOKUP(C971*1000000,'Dados gerais'!$C$28:$D$2916,2))</f>
        <v>#NUM!</v>
      </c>
      <c r="F971" s="5" t="e">
        <f>IF(A971="","",VLOOKUP(MONTH($A971),'Dados gerais'!$I$5:$J$16,2))</f>
        <v>#NUM!</v>
      </c>
      <c r="G971" s="5" t="e">
        <f t="shared" si="60"/>
        <v>#NUM!</v>
      </c>
      <c r="H971" s="1" t="e">
        <f>IF(A971="","",IF(C971&lt;'Dados gerais'!$B$15/1000000,0,('Dados gerais'!$B$21+'Dados gerais'!$B$19)*86400*'Série de vazões medidas'!B973/1000000))</f>
        <v>#NUM!</v>
      </c>
      <c r="I971" s="5" t="e">
        <f t="shared" si="61"/>
        <v>#NUM!</v>
      </c>
      <c r="J971" s="5" t="e">
        <f>IF(A971="","",MAX(0,I971-'Dados gerais'!$B$14/1000000))</f>
        <v>#NUM!</v>
      </c>
      <c r="K971" s="5" t="e">
        <f t="shared" si="63"/>
        <v>#NUM!</v>
      </c>
    </row>
    <row r="972" spans="1:11" x14ac:dyDescent="0.25">
      <c r="A972" s="2" t="e">
        <f>'Série de vazões medidas'!A974</f>
        <v>#NUM!</v>
      </c>
      <c r="B972" s="1" t="e">
        <f>IF(A972="","",'Série de vazões medidas'!C974*'Dados gerais'!$B$11/'Dados gerais'!$B$10)</f>
        <v>#NUM!</v>
      </c>
      <c r="C972" s="4" t="e">
        <f t="shared" si="62"/>
        <v>#NUM!</v>
      </c>
      <c r="D972" s="4" t="e">
        <f>IF(A972="","",B972*86400*'Série de vazões medidas'!B974/1000000)</f>
        <v>#NUM!</v>
      </c>
      <c r="E972" t="e">
        <f>IF(A972="","",VLOOKUP(C972*1000000,'Dados gerais'!$C$28:$D$2916,2))</f>
        <v>#NUM!</v>
      </c>
      <c r="F972" s="5" t="e">
        <f>IF(A972="","",VLOOKUP(MONTH($A972),'Dados gerais'!$I$5:$J$16,2))</f>
        <v>#NUM!</v>
      </c>
      <c r="G972" s="5" t="e">
        <f t="shared" si="60"/>
        <v>#NUM!</v>
      </c>
      <c r="H972" s="1" t="e">
        <f>IF(A972="","",IF(C972&lt;'Dados gerais'!$B$15/1000000,0,('Dados gerais'!$B$21+'Dados gerais'!$B$19)*86400*'Série de vazões medidas'!B974/1000000))</f>
        <v>#NUM!</v>
      </c>
      <c r="I972" s="5" t="e">
        <f t="shared" si="61"/>
        <v>#NUM!</v>
      </c>
      <c r="J972" s="5" t="e">
        <f>IF(A972="","",MAX(0,I972-'Dados gerais'!$B$14/1000000))</f>
        <v>#NUM!</v>
      </c>
      <c r="K972" s="5" t="e">
        <f t="shared" si="63"/>
        <v>#NUM!</v>
      </c>
    </row>
    <row r="973" spans="1:11" x14ac:dyDescent="0.25">
      <c r="A973" s="2" t="e">
        <f>'Série de vazões medidas'!A975</f>
        <v>#NUM!</v>
      </c>
      <c r="B973" s="1" t="e">
        <f>IF(A973="","",'Série de vazões medidas'!C975*'Dados gerais'!$B$11/'Dados gerais'!$B$10)</f>
        <v>#NUM!</v>
      </c>
      <c r="C973" s="4" t="e">
        <f t="shared" si="62"/>
        <v>#NUM!</v>
      </c>
      <c r="D973" s="4" t="e">
        <f>IF(A973="","",B973*86400*'Série de vazões medidas'!B975/1000000)</f>
        <v>#NUM!</v>
      </c>
      <c r="E973" t="e">
        <f>IF(A973="","",VLOOKUP(C973*1000000,'Dados gerais'!$C$28:$D$2916,2))</f>
        <v>#NUM!</v>
      </c>
      <c r="F973" s="5" t="e">
        <f>IF(A973="","",VLOOKUP(MONTH($A973),'Dados gerais'!$I$5:$J$16,2))</f>
        <v>#NUM!</v>
      </c>
      <c r="G973" s="5" t="e">
        <f t="shared" si="60"/>
        <v>#NUM!</v>
      </c>
      <c r="H973" s="1" t="e">
        <f>IF(A973="","",IF(C973&lt;'Dados gerais'!$B$15/1000000,0,('Dados gerais'!$B$21+'Dados gerais'!$B$19)*86400*'Série de vazões medidas'!B975/1000000))</f>
        <v>#NUM!</v>
      </c>
      <c r="I973" s="5" t="e">
        <f t="shared" si="61"/>
        <v>#NUM!</v>
      </c>
      <c r="J973" s="5" t="e">
        <f>IF(A973="","",MAX(0,I973-'Dados gerais'!$B$14/1000000))</f>
        <v>#NUM!</v>
      </c>
      <c r="K973" s="5" t="e">
        <f t="shared" si="63"/>
        <v>#NUM!</v>
      </c>
    </row>
    <row r="974" spans="1:11" x14ac:dyDescent="0.25">
      <c r="A974" s="2" t="e">
        <f>'Série de vazões medidas'!A976</f>
        <v>#NUM!</v>
      </c>
      <c r="B974" s="1" t="e">
        <f>IF(A974="","",'Série de vazões medidas'!C976*'Dados gerais'!$B$11/'Dados gerais'!$B$10)</f>
        <v>#NUM!</v>
      </c>
      <c r="C974" s="4" t="e">
        <f t="shared" si="62"/>
        <v>#NUM!</v>
      </c>
      <c r="D974" s="4" t="e">
        <f>IF(A974="","",B974*86400*'Série de vazões medidas'!B976/1000000)</f>
        <v>#NUM!</v>
      </c>
      <c r="E974" t="e">
        <f>IF(A974="","",VLOOKUP(C974*1000000,'Dados gerais'!$C$28:$D$2916,2))</f>
        <v>#NUM!</v>
      </c>
      <c r="F974" s="5" t="e">
        <f>IF(A974="","",VLOOKUP(MONTH($A974),'Dados gerais'!$I$5:$J$16,2))</f>
        <v>#NUM!</v>
      </c>
      <c r="G974" s="5" t="e">
        <f t="shared" si="60"/>
        <v>#NUM!</v>
      </c>
      <c r="H974" s="1" t="e">
        <f>IF(A974="","",IF(C974&lt;'Dados gerais'!$B$15/1000000,0,('Dados gerais'!$B$21+'Dados gerais'!$B$19)*86400*'Série de vazões medidas'!B976/1000000))</f>
        <v>#NUM!</v>
      </c>
      <c r="I974" s="5" t="e">
        <f t="shared" si="61"/>
        <v>#NUM!</v>
      </c>
      <c r="J974" s="5" t="e">
        <f>IF(A974="","",MAX(0,I974-'Dados gerais'!$B$14/1000000))</f>
        <v>#NUM!</v>
      </c>
      <c r="K974" s="5" t="e">
        <f t="shared" si="63"/>
        <v>#NUM!</v>
      </c>
    </row>
    <row r="975" spans="1:11" x14ac:dyDescent="0.25">
      <c r="A975" s="2" t="e">
        <f>'Série de vazões medidas'!A977</f>
        <v>#NUM!</v>
      </c>
      <c r="B975" s="1" t="e">
        <f>IF(A975="","",'Série de vazões medidas'!C977*'Dados gerais'!$B$11/'Dados gerais'!$B$10)</f>
        <v>#NUM!</v>
      </c>
      <c r="C975" s="4" t="e">
        <f t="shared" si="62"/>
        <v>#NUM!</v>
      </c>
      <c r="D975" s="4" t="e">
        <f>IF(A975="","",B975*86400*'Série de vazões medidas'!B977/1000000)</f>
        <v>#NUM!</v>
      </c>
      <c r="E975" t="e">
        <f>IF(A975="","",VLOOKUP(C975*1000000,'Dados gerais'!$C$28:$D$2916,2))</f>
        <v>#NUM!</v>
      </c>
      <c r="F975" s="5" t="e">
        <f>IF(A975="","",VLOOKUP(MONTH($A975),'Dados gerais'!$I$5:$J$16,2))</f>
        <v>#NUM!</v>
      </c>
      <c r="G975" s="5" t="e">
        <f t="shared" si="60"/>
        <v>#NUM!</v>
      </c>
      <c r="H975" s="1" t="e">
        <f>IF(A975="","",IF(C975&lt;'Dados gerais'!$B$15/1000000,0,('Dados gerais'!$B$21+'Dados gerais'!$B$19)*86400*'Série de vazões medidas'!B977/1000000))</f>
        <v>#NUM!</v>
      </c>
      <c r="I975" s="5" t="e">
        <f t="shared" si="61"/>
        <v>#NUM!</v>
      </c>
      <c r="J975" s="5" t="e">
        <f>IF(A975="","",MAX(0,I975-'Dados gerais'!$B$14/1000000))</f>
        <v>#NUM!</v>
      </c>
      <c r="K975" s="5" t="e">
        <f t="shared" si="63"/>
        <v>#NUM!</v>
      </c>
    </row>
    <row r="976" spans="1:11" x14ac:dyDescent="0.25">
      <c r="A976" s="2" t="e">
        <f>'Série de vazões medidas'!A978</f>
        <v>#NUM!</v>
      </c>
      <c r="B976" s="1" t="e">
        <f>IF(A976="","",'Série de vazões medidas'!C978*'Dados gerais'!$B$11/'Dados gerais'!$B$10)</f>
        <v>#NUM!</v>
      </c>
      <c r="C976" s="4" t="e">
        <f t="shared" si="62"/>
        <v>#NUM!</v>
      </c>
      <c r="D976" s="4" t="e">
        <f>IF(A976="","",B976*86400*'Série de vazões medidas'!B978/1000000)</f>
        <v>#NUM!</v>
      </c>
      <c r="E976" t="e">
        <f>IF(A976="","",VLOOKUP(C976*1000000,'Dados gerais'!$C$28:$D$2916,2))</f>
        <v>#NUM!</v>
      </c>
      <c r="F976" s="5" t="e">
        <f>IF(A976="","",VLOOKUP(MONTH($A976),'Dados gerais'!$I$5:$J$16,2))</f>
        <v>#NUM!</v>
      </c>
      <c r="G976" s="5" t="e">
        <f t="shared" si="60"/>
        <v>#NUM!</v>
      </c>
      <c r="H976" s="1" t="e">
        <f>IF(A976="","",IF(C976&lt;'Dados gerais'!$B$15/1000000,0,('Dados gerais'!$B$21+'Dados gerais'!$B$19)*86400*'Série de vazões medidas'!B978/1000000))</f>
        <v>#NUM!</v>
      </c>
      <c r="I976" s="5" t="e">
        <f t="shared" si="61"/>
        <v>#NUM!</v>
      </c>
      <c r="J976" s="5" t="e">
        <f>IF(A976="","",MAX(0,I976-'Dados gerais'!$B$14/1000000))</f>
        <v>#NUM!</v>
      </c>
      <c r="K976" s="5" t="e">
        <f t="shared" si="63"/>
        <v>#NUM!</v>
      </c>
    </row>
    <row r="977" spans="1:11" x14ac:dyDescent="0.25">
      <c r="A977" s="2" t="e">
        <f>'Série de vazões medidas'!A979</f>
        <v>#NUM!</v>
      </c>
      <c r="B977" s="1" t="e">
        <f>IF(A977="","",'Série de vazões medidas'!C979*'Dados gerais'!$B$11/'Dados gerais'!$B$10)</f>
        <v>#NUM!</v>
      </c>
      <c r="C977" s="4" t="e">
        <f t="shared" si="62"/>
        <v>#NUM!</v>
      </c>
      <c r="D977" s="4" t="e">
        <f>IF(A977="","",B977*86400*'Série de vazões medidas'!B979/1000000)</f>
        <v>#NUM!</v>
      </c>
      <c r="E977" t="e">
        <f>IF(A977="","",VLOOKUP(C977*1000000,'Dados gerais'!$C$28:$D$2916,2))</f>
        <v>#NUM!</v>
      </c>
      <c r="F977" s="5" t="e">
        <f>IF(A977="","",VLOOKUP(MONTH($A977),'Dados gerais'!$I$5:$J$16,2))</f>
        <v>#NUM!</v>
      </c>
      <c r="G977" s="5" t="e">
        <f t="shared" si="60"/>
        <v>#NUM!</v>
      </c>
      <c r="H977" s="1" t="e">
        <f>IF(A977="","",IF(C977&lt;'Dados gerais'!$B$15/1000000,0,('Dados gerais'!$B$21+'Dados gerais'!$B$19)*86400*'Série de vazões medidas'!B979/1000000))</f>
        <v>#NUM!</v>
      </c>
      <c r="I977" s="5" t="e">
        <f t="shared" si="61"/>
        <v>#NUM!</v>
      </c>
      <c r="J977" s="5" t="e">
        <f>IF(A977="","",MAX(0,I977-'Dados gerais'!$B$14/1000000))</f>
        <v>#NUM!</v>
      </c>
      <c r="K977" s="5" t="e">
        <f t="shared" si="63"/>
        <v>#NUM!</v>
      </c>
    </row>
    <row r="978" spans="1:11" x14ac:dyDescent="0.25">
      <c r="A978" s="2" t="e">
        <f>'Série de vazões medidas'!A980</f>
        <v>#NUM!</v>
      </c>
      <c r="B978" s="1" t="e">
        <f>IF(A978="","",'Série de vazões medidas'!C980*'Dados gerais'!$B$11/'Dados gerais'!$B$10)</f>
        <v>#NUM!</v>
      </c>
      <c r="C978" s="4" t="e">
        <f t="shared" si="62"/>
        <v>#NUM!</v>
      </c>
      <c r="D978" s="4" t="e">
        <f>IF(A978="","",B978*86400*'Série de vazões medidas'!B980/1000000)</f>
        <v>#NUM!</v>
      </c>
      <c r="E978" t="e">
        <f>IF(A978="","",VLOOKUP(C978*1000000,'Dados gerais'!$C$28:$D$2916,2))</f>
        <v>#NUM!</v>
      </c>
      <c r="F978" s="5" t="e">
        <f>IF(A978="","",VLOOKUP(MONTH($A978),'Dados gerais'!$I$5:$J$16,2))</f>
        <v>#NUM!</v>
      </c>
      <c r="G978" s="5" t="e">
        <f t="shared" si="60"/>
        <v>#NUM!</v>
      </c>
      <c r="H978" s="1" t="e">
        <f>IF(A978="","",IF(C978&lt;'Dados gerais'!$B$15/1000000,0,('Dados gerais'!$B$21+'Dados gerais'!$B$19)*86400*'Série de vazões medidas'!B980/1000000))</f>
        <v>#NUM!</v>
      </c>
      <c r="I978" s="5" t="e">
        <f t="shared" si="61"/>
        <v>#NUM!</v>
      </c>
      <c r="J978" s="5" t="e">
        <f>IF(A978="","",MAX(0,I978-'Dados gerais'!$B$14/1000000))</f>
        <v>#NUM!</v>
      </c>
      <c r="K978" s="5" t="e">
        <f t="shared" si="63"/>
        <v>#NUM!</v>
      </c>
    </row>
    <row r="979" spans="1:11" x14ac:dyDescent="0.25">
      <c r="A979" s="2" t="e">
        <f>'Série de vazões medidas'!A981</f>
        <v>#NUM!</v>
      </c>
      <c r="B979" s="1" t="e">
        <f>IF(A979="","",'Série de vazões medidas'!C981*'Dados gerais'!$B$11/'Dados gerais'!$B$10)</f>
        <v>#NUM!</v>
      </c>
      <c r="C979" s="4" t="e">
        <f t="shared" si="62"/>
        <v>#NUM!</v>
      </c>
      <c r="D979" s="4" t="e">
        <f>IF(A979="","",B979*86400*'Série de vazões medidas'!B981/1000000)</f>
        <v>#NUM!</v>
      </c>
      <c r="E979" t="e">
        <f>IF(A979="","",VLOOKUP(C979*1000000,'Dados gerais'!$C$28:$D$2916,2))</f>
        <v>#NUM!</v>
      </c>
      <c r="F979" s="5" t="e">
        <f>IF(A979="","",VLOOKUP(MONTH($A979),'Dados gerais'!$I$5:$J$16,2))</f>
        <v>#NUM!</v>
      </c>
      <c r="G979" s="5" t="e">
        <f t="shared" si="60"/>
        <v>#NUM!</v>
      </c>
      <c r="H979" s="1" t="e">
        <f>IF(A979="","",IF(C979&lt;'Dados gerais'!$B$15/1000000,0,('Dados gerais'!$B$21+'Dados gerais'!$B$19)*86400*'Série de vazões medidas'!B981/1000000))</f>
        <v>#NUM!</v>
      </c>
      <c r="I979" s="5" t="e">
        <f t="shared" si="61"/>
        <v>#NUM!</v>
      </c>
      <c r="J979" s="5" t="e">
        <f>IF(A979="","",MAX(0,I979-'Dados gerais'!$B$14/1000000))</f>
        <v>#NUM!</v>
      </c>
      <c r="K979" s="5" t="e">
        <f t="shared" si="63"/>
        <v>#NUM!</v>
      </c>
    </row>
    <row r="980" spans="1:11" x14ac:dyDescent="0.25">
      <c r="A980" s="2" t="e">
        <f>'Série de vazões medidas'!A982</f>
        <v>#NUM!</v>
      </c>
      <c r="B980" s="1" t="e">
        <f>IF(A980="","",'Série de vazões medidas'!C982*'Dados gerais'!$B$11/'Dados gerais'!$B$10)</f>
        <v>#NUM!</v>
      </c>
      <c r="C980" s="4" t="e">
        <f t="shared" si="62"/>
        <v>#NUM!</v>
      </c>
      <c r="D980" s="4" t="e">
        <f>IF(A980="","",B980*86400*'Série de vazões medidas'!B982/1000000)</f>
        <v>#NUM!</v>
      </c>
      <c r="E980" t="e">
        <f>IF(A980="","",VLOOKUP(C980*1000000,'Dados gerais'!$C$28:$D$2916,2))</f>
        <v>#NUM!</v>
      </c>
      <c r="F980" s="5" t="e">
        <f>IF(A980="","",VLOOKUP(MONTH($A980),'Dados gerais'!$I$5:$J$16,2))</f>
        <v>#NUM!</v>
      </c>
      <c r="G980" s="5" t="e">
        <f t="shared" si="60"/>
        <v>#NUM!</v>
      </c>
      <c r="H980" s="1" t="e">
        <f>IF(A980="","",IF(C980&lt;'Dados gerais'!$B$15/1000000,0,('Dados gerais'!$B$21+'Dados gerais'!$B$19)*86400*'Série de vazões medidas'!B982/1000000))</f>
        <v>#NUM!</v>
      </c>
      <c r="I980" s="5" t="e">
        <f t="shared" si="61"/>
        <v>#NUM!</v>
      </c>
      <c r="J980" s="5" t="e">
        <f>IF(A980="","",MAX(0,I980-'Dados gerais'!$B$14/1000000))</f>
        <v>#NUM!</v>
      </c>
      <c r="K980" s="5" t="e">
        <f t="shared" si="63"/>
        <v>#NUM!</v>
      </c>
    </row>
    <row r="981" spans="1:11" x14ac:dyDescent="0.25">
      <c r="A981" s="2" t="e">
        <f>'Série de vazões medidas'!A983</f>
        <v>#NUM!</v>
      </c>
      <c r="B981" s="1" t="e">
        <f>IF(A981="","",'Série de vazões medidas'!C983*'Dados gerais'!$B$11/'Dados gerais'!$B$10)</f>
        <v>#NUM!</v>
      </c>
      <c r="C981" s="4" t="e">
        <f t="shared" si="62"/>
        <v>#NUM!</v>
      </c>
      <c r="D981" s="4" t="e">
        <f>IF(A981="","",B981*86400*'Série de vazões medidas'!B983/1000000)</f>
        <v>#NUM!</v>
      </c>
      <c r="E981" t="e">
        <f>IF(A981="","",VLOOKUP(C981*1000000,'Dados gerais'!$C$28:$D$2916,2))</f>
        <v>#NUM!</v>
      </c>
      <c r="F981" s="5" t="e">
        <f>IF(A981="","",VLOOKUP(MONTH($A981),'Dados gerais'!$I$5:$J$16,2))</f>
        <v>#NUM!</v>
      </c>
      <c r="G981" s="5" t="e">
        <f t="shared" si="60"/>
        <v>#NUM!</v>
      </c>
      <c r="H981" s="1" t="e">
        <f>IF(A981="","",IF(C981&lt;'Dados gerais'!$B$15/1000000,0,('Dados gerais'!$B$21+'Dados gerais'!$B$19)*86400*'Série de vazões medidas'!B983/1000000))</f>
        <v>#NUM!</v>
      </c>
      <c r="I981" s="5" t="e">
        <f t="shared" si="61"/>
        <v>#NUM!</v>
      </c>
      <c r="J981" s="5" t="e">
        <f>IF(A981="","",MAX(0,I981-'Dados gerais'!$B$14/1000000))</f>
        <v>#NUM!</v>
      </c>
      <c r="K981" s="5" t="e">
        <f t="shared" si="63"/>
        <v>#NUM!</v>
      </c>
    </row>
    <row r="982" spans="1:11" x14ac:dyDescent="0.25">
      <c r="A982" s="2" t="e">
        <f>'Série de vazões medidas'!A984</f>
        <v>#NUM!</v>
      </c>
      <c r="B982" s="1" t="e">
        <f>IF(A982="","",'Série de vazões medidas'!C984*'Dados gerais'!$B$11/'Dados gerais'!$B$10)</f>
        <v>#NUM!</v>
      </c>
      <c r="C982" s="4" t="e">
        <f t="shared" si="62"/>
        <v>#NUM!</v>
      </c>
      <c r="D982" s="4" t="e">
        <f>IF(A982="","",B982*86400*'Série de vazões medidas'!B984/1000000)</f>
        <v>#NUM!</v>
      </c>
      <c r="E982" t="e">
        <f>IF(A982="","",VLOOKUP(C982*1000000,'Dados gerais'!$C$28:$D$2916,2))</f>
        <v>#NUM!</v>
      </c>
      <c r="F982" s="5" t="e">
        <f>IF(A982="","",VLOOKUP(MONTH($A982),'Dados gerais'!$I$5:$J$16,2))</f>
        <v>#NUM!</v>
      </c>
      <c r="G982" s="5" t="e">
        <f t="shared" si="60"/>
        <v>#NUM!</v>
      </c>
      <c r="H982" s="1" t="e">
        <f>IF(A982="","",IF(C982&lt;'Dados gerais'!$B$15/1000000,0,('Dados gerais'!$B$21+'Dados gerais'!$B$19)*86400*'Série de vazões medidas'!B984/1000000))</f>
        <v>#NUM!</v>
      </c>
      <c r="I982" s="5" t="e">
        <f t="shared" si="61"/>
        <v>#NUM!</v>
      </c>
      <c r="J982" s="5" t="e">
        <f>IF(A982="","",MAX(0,I982-'Dados gerais'!$B$14/1000000))</f>
        <v>#NUM!</v>
      </c>
      <c r="K982" s="5" t="e">
        <f t="shared" si="63"/>
        <v>#NUM!</v>
      </c>
    </row>
    <row r="983" spans="1:11" x14ac:dyDescent="0.25">
      <c r="A983" s="2" t="e">
        <f>'Série de vazões medidas'!A985</f>
        <v>#NUM!</v>
      </c>
      <c r="B983" s="1" t="e">
        <f>IF(A983="","",'Série de vazões medidas'!C985*'Dados gerais'!$B$11/'Dados gerais'!$B$10)</f>
        <v>#NUM!</v>
      </c>
      <c r="C983" s="4" t="e">
        <f t="shared" si="62"/>
        <v>#NUM!</v>
      </c>
      <c r="D983" s="4" t="e">
        <f>IF(A983="","",B983*86400*'Série de vazões medidas'!B985/1000000)</f>
        <v>#NUM!</v>
      </c>
      <c r="E983" t="e">
        <f>IF(A983="","",VLOOKUP(C983*1000000,'Dados gerais'!$C$28:$D$2916,2))</f>
        <v>#NUM!</v>
      </c>
      <c r="F983" s="5" t="e">
        <f>IF(A983="","",VLOOKUP(MONTH($A983),'Dados gerais'!$I$5:$J$16,2))</f>
        <v>#NUM!</v>
      </c>
      <c r="G983" s="5" t="e">
        <f t="shared" si="60"/>
        <v>#NUM!</v>
      </c>
      <c r="H983" s="1" t="e">
        <f>IF(A983="","",IF(C983&lt;'Dados gerais'!$B$15/1000000,0,('Dados gerais'!$B$21+'Dados gerais'!$B$19)*86400*'Série de vazões medidas'!B985/1000000))</f>
        <v>#NUM!</v>
      </c>
      <c r="I983" s="5" t="e">
        <f t="shared" si="61"/>
        <v>#NUM!</v>
      </c>
      <c r="J983" s="5" t="e">
        <f>IF(A983="","",MAX(0,I983-'Dados gerais'!$B$14/1000000))</f>
        <v>#NUM!</v>
      </c>
      <c r="K983" s="5" t="e">
        <f t="shared" si="63"/>
        <v>#NUM!</v>
      </c>
    </row>
    <row r="984" spans="1:11" x14ac:dyDescent="0.25">
      <c r="A984" s="2" t="e">
        <f>'Série de vazões medidas'!A986</f>
        <v>#NUM!</v>
      </c>
      <c r="B984" s="1" t="e">
        <f>IF(A984="","",'Série de vazões medidas'!C986*'Dados gerais'!$B$11/'Dados gerais'!$B$10)</f>
        <v>#NUM!</v>
      </c>
      <c r="C984" s="4" t="e">
        <f t="shared" si="62"/>
        <v>#NUM!</v>
      </c>
      <c r="D984" s="4" t="e">
        <f>IF(A984="","",B984*86400*'Série de vazões medidas'!B986/1000000)</f>
        <v>#NUM!</v>
      </c>
      <c r="E984" t="e">
        <f>IF(A984="","",VLOOKUP(C984*1000000,'Dados gerais'!$C$28:$D$2916,2))</f>
        <v>#NUM!</v>
      </c>
      <c r="F984" s="5" t="e">
        <f>IF(A984="","",VLOOKUP(MONTH($A984),'Dados gerais'!$I$5:$J$16,2))</f>
        <v>#NUM!</v>
      </c>
      <c r="G984" s="5" t="e">
        <f t="shared" si="60"/>
        <v>#NUM!</v>
      </c>
      <c r="H984" s="1" t="e">
        <f>IF(A984="","",IF(C984&lt;'Dados gerais'!$B$15/1000000,0,('Dados gerais'!$B$21+'Dados gerais'!$B$19)*86400*'Série de vazões medidas'!B986/1000000))</f>
        <v>#NUM!</v>
      </c>
      <c r="I984" s="5" t="e">
        <f t="shared" si="61"/>
        <v>#NUM!</v>
      </c>
      <c r="J984" s="5" t="e">
        <f>IF(A984="","",MAX(0,I984-'Dados gerais'!$B$14/1000000))</f>
        <v>#NUM!</v>
      </c>
      <c r="K984" s="5" t="e">
        <f t="shared" si="63"/>
        <v>#NUM!</v>
      </c>
    </row>
    <row r="985" spans="1:11" x14ac:dyDescent="0.25">
      <c r="A985" s="2" t="e">
        <f>'Série de vazões medidas'!A987</f>
        <v>#NUM!</v>
      </c>
      <c r="B985" s="1" t="e">
        <f>IF(A985="","",'Série de vazões medidas'!C987*'Dados gerais'!$B$11/'Dados gerais'!$B$10)</f>
        <v>#NUM!</v>
      </c>
      <c r="C985" s="4" t="e">
        <f t="shared" si="62"/>
        <v>#NUM!</v>
      </c>
      <c r="D985" s="4" t="e">
        <f>IF(A985="","",B985*86400*'Série de vazões medidas'!B987/1000000)</f>
        <v>#NUM!</v>
      </c>
      <c r="E985" t="e">
        <f>IF(A985="","",VLOOKUP(C985*1000000,'Dados gerais'!$C$28:$D$2916,2))</f>
        <v>#NUM!</v>
      </c>
      <c r="F985" s="5" t="e">
        <f>IF(A985="","",VLOOKUP(MONTH($A985),'Dados gerais'!$I$5:$J$16,2))</f>
        <v>#NUM!</v>
      </c>
      <c r="G985" s="5" t="e">
        <f t="shared" si="60"/>
        <v>#NUM!</v>
      </c>
      <c r="H985" s="1" t="e">
        <f>IF(A985="","",IF(C985&lt;'Dados gerais'!$B$15/1000000,0,('Dados gerais'!$B$21+'Dados gerais'!$B$19)*86400*'Série de vazões medidas'!B987/1000000))</f>
        <v>#NUM!</v>
      </c>
      <c r="I985" s="5" t="e">
        <f t="shared" si="61"/>
        <v>#NUM!</v>
      </c>
      <c r="J985" s="5" t="e">
        <f>IF(A985="","",MAX(0,I985-'Dados gerais'!$B$14/1000000))</f>
        <v>#NUM!</v>
      </c>
      <c r="K985" s="5" t="e">
        <f t="shared" si="63"/>
        <v>#NUM!</v>
      </c>
    </row>
    <row r="986" spans="1:11" x14ac:dyDescent="0.25">
      <c r="A986" s="2" t="e">
        <f>'Série de vazões medidas'!A988</f>
        <v>#NUM!</v>
      </c>
      <c r="B986" s="1" t="e">
        <f>IF(A986="","",'Série de vazões medidas'!C988*'Dados gerais'!$B$11/'Dados gerais'!$B$10)</f>
        <v>#NUM!</v>
      </c>
      <c r="C986" s="4" t="e">
        <f t="shared" si="62"/>
        <v>#NUM!</v>
      </c>
      <c r="D986" s="4" t="e">
        <f>IF(A986="","",B986*86400*'Série de vazões medidas'!B988/1000000)</f>
        <v>#NUM!</v>
      </c>
      <c r="E986" t="e">
        <f>IF(A986="","",VLOOKUP(C986*1000000,'Dados gerais'!$C$28:$D$2916,2))</f>
        <v>#NUM!</v>
      </c>
      <c r="F986" s="5" t="e">
        <f>IF(A986="","",VLOOKUP(MONTH($A986),'Dados gerais'!$I$5:$J$16,2))</f>
        <v>#NUM!</v>
      </c>
      <c r="G986" s="5" t="e">
        <f t="shared" si="60"/>
        <v>#NUM!</v>
      </c>
      <c r="H986" s="1" t="e">
        <f>IF(A986="","",IF(C986&lt;'Dados gerais'!$B$15/1000000,0,('Dados gerais'!$B$21+'Dados gerais'!$B$19)*86400*'Série de vazões medidas'!B988/1000000))</f>
        <v>#NUM!</v>
      </c>
      <c r="I986" s="5" t="e">
        <f t="shared" si="61"/>
        <v>#NUM!</v>
      </c>
      <c r="J986" s="5" t="e">
        <f>IF(A986="","",MAX(0,I986-'Dados gerais'!$B$14/1000000))</f>
        <v>#NUM!</v>
      </c>
      <c r="K986" s="5" t="e">
        <f t="shared" si="63"/>
        <v>#NUM!</v>
      </c>
    </row>
    <row r="987" spans="1:11" x14ac:dyDescent="0.25">
      <c r="A987" s="2" t="e">
        <f>'Série de vazões medidas'!A989</f>
        <v>#NUM!</v>
      </c>
      <c r="B987" s="1" t="e">
        <f>IF(A987="","",'Série de vazões medidas'!C989*'Dados gerais'!$B$11/'Dados gerais'!$B$10)</f>
        <v>#NUM!</v>
      </c>
      <c r="C987" s="4" t="e">
        <f t="shared" si="62"/>
        <v>#NUM!</v>
      </c>
      <c r="D987" s="4" t="e">
        <f>IF(A987="","",B987*86400*'Série de vazões medidas'!B989/1000000)</f>
        <v>#NUM!</v>
      </c>
      <c r="E987" t="e">
        <f>IF(A987="","",VLOOKUP(C987*1000000,'Dados gerais'!$C$28:$D$2916,2))</f>
        <v>#NUM!</v>
      </c>
      <c r="F987" s="5" t="e">
        <f>IF(A987="","",VLOOKUP(MONTH($A987),'Dados gerais'!$I$5:$J$16,2))</f>
        <v>#NUM!</v>
      </c>
      <c r="G987" s="5" t="e">
        <f t="shared" si="60"/>
        <v>#NUM!</v>
      </c>
      <c r="H987" s="1" t="e">
        <f>IF(A987="","",IF(C987&lt;'Dados gerais'!$B$15/1000000,0,('Dados gerais'!$B$21+'Dados gerais'!$B$19)*86400*'Série de vazões medidas'!B989/1000000))</f>
        <v>#NUM!</v>
      </c>
      <c r="I987" s="5" t="e">
        <f t="shared" si="61"/>
        <v>#NUM!</v>
      </c>
      <c r="J987" s="5" t="e">
        <f>IF(A987="","",MAX(0,I987-'Dados gerais'!$B$14/1000000))</f>
        <v>#NUM!</v>
      </c>
      <c r="K987" s="5" t="e">
        <f t="shared" si="63"/>
        <v>#NUM!</v>
      </c>
    </row>
    <row r="988" spans="1:11" x14ac:dyDescent="0.25">
      <c r="A988" s="2" t="e">
        <f>'Série de vazões medidas'!A990</f>
        <v>#NUM!</v>
      </c>
      <c r="B988" s="1" t="e">
        <f>IF(A988="","",'Série de vazões medidas'!C990*'Dados gerais'!$B$11/'Dados gerais'!$B$10)</f>
        <v>#NUM!</v>
      </c>
      <c r="C988" s="4" t="e">
        <f t="shared" si="62"/>
        <v>#NUM!</v>
      </c>
      <c r="D988" s="4" t="e">
        <f>IF(A988="","",B988*86400*'Série de vazões medidas'!B990/1000000)</f>
        <v>#NUM!</v>
      </c>
      <c r="E988" t="e">
        <f>IF(A988="","",VLOOKUP(C988*1000000,'Dados gerais'!$C$28:$D$2916,2))</f>
        <v>#NUM!</v>
      </c>
      <c r="F988" s="5" t="e">
        <f>IF(A988="","",VLOOKUP(MONTH($A988),'Dados gerais'!$I$5:$J$16,2))</f>
        <v>#NUM!</v>
      </c>
      <c r="G988" s="5" t="e">
        <f t="shared" si="60"/>
        <v>#NUM!</v>
      </c>
      <c r="H988" s="1" t="e">
        <f>IF(A988="","",IF(C988&lt;'Dados gerais'!$B$15/1000000,0,('Dados gerais'!$B$21+'Dados gerais'!$B$19)*86400*'Série de vazões medidas'!B990/1000000))</f>
        <v>#NUM!</v>
      </c>
      <c r="I988" s="5" t="e">
        <f t="shared" si="61"/>
        <v>#NUM!</v>
      </c>
      <c r="J988" s="5" t="e">
        <f>IF(A988="","",MAX(0,I988-'Dados gerais'!$B$14/1000000))</f>
        <v>#NUM!</v>
      </c>
      <c r="K988" s="5" t="e">
        <f t="shared" si="63"/>
        <v>#NUM!</v>
      </c>
    </row>
    <row r="989" spans="1:11" x14ac:dyDescent="0.25">
      <c r="A989" s="2" t="e">
        <f>'Série de vazões medidas'!A991</f>
        <v>#NUM!</v>
      </c>
      <c r="B989" s="1" t="e">
        <f>IF(A989="","",'Série de vazões medidas'!C991*'Dados gerais'!$B$11/'Dados gerais'!$B$10)</f>
        <v>#NUM!</v>
      </c>
      <c r="C989" s="4" t="e">
        <f t="shared" si="62"/>
        <v>#NUM!</v>
      </c>
      <c r="D989" s="4" t="e">
        <f>IF(A989="","",B989*86400*'Série de vazões medidas'!B991/1000000)</f>
        <v>#NUM!</v>
      </c>
      <c r="E989" t="e">
        <f>IF(A989="","",VLOOKUP(C989*1000000,'Dados gerais'!$C$28:$D$2916,2))</f>
        <v>#NUM!</v>
      </c>
      <c r="F989" s="5" t="e">
        <f>IF(A989="","",VLOOKUP(MONTH($A989),'Dados gerais'!$I$5:$J$16,2))</f>
        <v>#NUM!</v>
      </c>
      <c r="G989" s="5" t="e">
        <f t="shared" si="60"/>
        <v>#NUM!</v>
      </c>
      <c r="H989" s="1" t="e">
        <f>IF(A989="","",IF(C989&lt;'Dados gerais'!$B$15/1000000,0,('Dados gerais'!$B$21+'Dados gerais'!$B$19)*86400*'Série de vazões medidas'!B991/1000000))</f>
        <v>#NUM!</v>
      </c>
      <c r="I989" s="5" t="e">
        <f t="shared" si="61"/>
        <v>#NUM!</v>
      </c>
      <c r="J989" s="5" t="e">
        <f>IF(A989="","",MAX(0,I989-'Dados gerais'!$B$14/1000000))</f>
        <v>#NUM!</v>
      </c>
      <c r="K989" s="5" t="e">
        <f t="shared" si="63"/>
        <v>#NUM!</v>
      </c>
    </row>
    <row r="990" spans="1:11" x14ac:dyDescent="0.25">
      <c r="A990" s="2" t="e">
        <f>'Série de vazões medidas'!A992</f>
        <v>#NUM!</v>
      </c>
      <c r="B990" s="1" t="e">
        <f>IF(A990="","",'Série de vazões medidas'!C992*'Dados gerais'!$B$11/'Dados gerais'!$B$10)</f>
        <v>#NUM!</v>
      </c>
      <c r="C990" s="4" t="e">
        <f t="shared" si="62"/>
        <v>#NUM!</v>
      </c>
      <c r="D990" s="4" t="e">
        <f>IF(A990="","",B990*86400*'Série de vazões medidas'!B992/1000000)</f>
        <v>#NUM!</v>
      </c>
      <c r="E990" t="e">
        <f>IF(A990="","",VLOOKUP(C990*1000000,'Dados gerais'!$C$28:$D$2916,2))</f>
        <v>#NUM!</v>
      </c>
      <c r="F990" s="5" t="e">
        <f>IF(A990="","",VLOOKUP(MONTH($A990),'Dados gerais'!$I$5:$J$16,2))</f>
        <v>#NUM!</v>
      </c>
      <c r="G990" s="5" t="e">
        <f t="shared" si="60"/>
        <v>#NUM!</v>
      </c>
      <c r="H990" s="1" t="e">
        <f>IF(A990="","",IF(C990&lt;'Dados gerais'!$B$15/1000000,0,('Dados gerais'!$B$21+'Dados gerais'!$B$19)*86400*'Série de vazões medidas'!B992/1000000))</f>
        <v>#NUM!</v>
      </c>
      <c r="I990" s="5" t="e">
        <f t="shared" si="61"/>
        <v>#NUM!</v>
      </c>
      <c r="J990" s="5" t="e">
        <f>IF(A990="","",MAX(0,I990-'Dados gerais'!$B$14/1000000))</f>
        <v>#NUM!</v>
      </c>
      <c r="K990" s="5" t="e">
        <f t="shared" si="63"/>
        <v>#NUM!</v>
      </c>
    </row>
    <row r="991" spans="1:11" x14ac:dyDescent="0.25">
      <c r="A991" s="2" t="e">
        <f>'Série de vazões medidas'!A993</f>
        <v>#NUM!</v>
      </c>
      <c r="B991" s="1" t="e">
        <f>IF(A991="","",'Série de vazões medidas'!C993*'Dados gerais'!$B$11/'Dados gerais'!$B$10)</f>
        <v>#NUM!</v>
      </c>
      <c r="C991" s="4" t="e">
        <f t="shared" si="62"/>
        <v>#NUM!</v>
      </c>
      <c r="D991" s="4" t="e">
        <f>IF(A991="","",B991*86400*'Série de vazões medidas'!B993/1000000)</f>
        <v>#NUM!</v>
      </c>
      <c r="E991" t="e">
        <f>IF(A991="","",VLOOKUP(C991*1000000,'Dados gerais'!$C$28:$D$2916,2))</f>
        <v>#NUM!</v>
      </c>
      <c r="F991" s="5" t="e">
        <f>IF(A991="","",VLOOKUP(MONTH($A991),'Dados gerais'!$I$5:$J$16,2))</f>
        <v>#NUM!</v>
      </c>
      <c r="G991" s="5" t="e">
        <f t="shared" si="60"/>
        <v>#NUM!</v>
      </c>
      <c r="H991" s="1" t="e">
        <f>IF(A991="","",IF(C991&lt;'Dados gerais'!$B$15/1000000,0,('Dados gerais'!$B$21+'Dados gerais'!$B$19)*86400*'Série de vazões medidas'!B993/1000000))</f>
        <v>#NUM!</v>
      </c>
      <c r="I991" s="5" t="e">
        <f t="shared" si="61"/>
        <v>#NUM!</v>
      </c>
      <c r="J991" s="5" t="e">
        <f>IF(A991="","",MAX(0,I991-'Dados gerais'!$B$14/1000000))</f>
        <v>#NUM!</v>
      </c>
      <c r="K991" s="5" t="e">
        <f t="shared" si="63"/>
        <v>#NUM!</v>
      </c>
    </row>
    <row r="992" spans="1:11" x14ac:dyDescent="0.25">
      <c r="A992" s="2" t="e">
        <f>'Série de vazões medidas'!A994</f>
        <v>#NUM!</v>
      </c>
      <c r="B992" s="1" t="e">
        <f>IF(A992="","",'Série de vazões medidas'!C994*'Dados gerais'!$B$11/'Dados gerais'!$B$10)</f>
        <v>#NUM!</v>
      </c>
      <c r="C992" s="4" t="e">
        <f t="shared" si="62"/>
        <v>#NUM!</v>
      </c>
      <c r="D992" s="4" t="e">
        <f>IF(A992="","",B992*86400*'Série de vazões medidas'!B994/1000000)</f>
        <v>#NUM!</v>
      </c>
      <c r="E992" t="e">
        <f>IF(A992="","",VLOOKUP(C992*1000000,'Dados gerais'!$C$28:$D$2916,2))</f>
        <v>#NUM!</v>
      </c>
      <c r="F992" s="5" t="e">
        <f>IF(A992="","",VLOOKUP(MONTH($A992),'Dados gerais'!$I$5:$J$16,2))</f>
        <v>#NUM!</v>
      </c>
      <c r="G992" s="5" t="e">
        <f t="shared" si="60"/>
        <v>#NUM!</v>
      </c>
      <c r="H992" s="1" t="e">
        <f>IF(A992="","",IF(C992&lt;'Dados gerais'!$B$15/1000000,0,('Dados gerais'!$B$21+'Dados gerais'!$B$19)*86400*'Série de vazões medidas'!B994/1000000))</f>
        <v>#NUM!</v>
      </c>
      <c r="I992" s="5" t="e">
        <f t="shared" si="61"/>
        <v>#NUM!</v>
      </c>
      <c r="J992" s="5" t="e">
        <f>IF(A992="","",MAX(0,I992-'Dados gerais'!$B$14/1000000))</f>
        <v>#NUM!</v>
      </c>
      <c r="K992" s="5" t="e">
        <f t="shared" si="63"/>
        <v>#NUM!</v>
      </c>
    </row>
    <row r="993" spans="1:11" x14ac:dyDescent="0.25">
      <c r="A993" s="2" t="e">
        <f>'Série de vazões medidas'!A995</f>
        <v>#NUM!</v>
      </c>
      <c r="B993" s="1" t="e">
        <f>IF(A993="","",'Série de vazões medidas'!C995*'Dados gerais'!$B$11/'Dados gerais'!$B$10)</f>
        <v>#NUM!</v>
      </c>
      <c r="C993" s="4" t="e">
        <f t="shared" si="62"/>
        <v>#NUM!</v>
      </c>
      <c r="D993" s="4" t="e">
        <f>IF(A993="","",B993*86400*'Série de vazões medidas'!B995/1000000)</f>
        <v>#NUM!</v>
      </c>
      <c r="E993" t="e">
        <f>IF(A993="","",VLOOKUP(C993*1000000,'Dados gerais'!$C$28:$D$2916,2))</f>
        <v>#NUM!</v>
      </c>
      <c r="F993" s="5" t="e">
        <f>IF(A993="","",VLOOKUP(MONTH($A993),'Dados gerais'!$I$5:$J$16,2))</f>
        <v>#NUM!</v>
      </c>
      <c r="G993" s="5" t="e">
        <f t="shared" si="60"/>
        <v>#NUM!</v>
      </c>
      <c r="H993" s="1" t="e">
        <f>IF(A993="","",IF(C993&lt;'Dados gerais'!$B$15/1000000,0,('Dados gerais'!$B$21+'Dados gerais'!$B$19)*86400*'Série de vazões medidas'!B995/1000000))</f>
        <v>#NUM!</v>
      </c>
      <c r="I993" s="5" t="e">
        <f t="shared" si="61"/>
        <v>#NUM!</v>
      </c>
      <c r="J993" s="5" t="e">
        <f>IF(A993="","",MAX(0,I993-'Dados gerais'!$B$14/1000000))</f>
        <v>#NUM!</v>
      </c>
      <c r="K993" s="5" t="e">
        <f t="shared" si="63"/>
        <v>#NUM!</v>
      </c>
    </row>
    <row r="994" spans="1:11" x14ac:dyDescent="0.25">
      <c r="A994" s="2" t="e">
        <f>'Série de vazões medidas'!A996</f>
        <v>#NUM!</v>
      </c>
      <c r="B994" s="1" t="e">
        <f>IF(A994="","",'Série de vazões medidas'!C996*'Dados gerais'!$B$11/'Dados gerais'!$B$10)</f>
        <v>#NUM!</v>
      </c>
      <c r="C994" s="4" t="e">
        <f t="shared" si="62"/>
        <v>#NUM!</v>
      </c>
      <c r="D994" s="4" t="e">
        <f>IF(A994="","",B994*86400*'Série de vazões medidas'!B996/1000000)</f>
        <v>#NUM!</v>
      </c>
      <c r="E994" t="e">
        <f>IF(A994="","",VLOOKUP(C994*1000000,'Dados gerais'!$C$28:$D$2916,2))</f>
        <v>#NUM!</v>
      </c>
      <c r="F994" s="5" t="e">
        <f>IF(A994="","",VLOOKUP(MONTH($A994),'Dados gerais'!$I$5:$J$16,2))</f>
        <v>#NUM!</v>
      </c>
      <c r="G994" s="5" t="e">
        <f t="shared" si="60"/>
        <v>#NUM!</v>
      </c>
      <c r="H994" s="1" t="e">
        <f>IF(A994="","",IF(C994&lt;'Dados gerais'!$B$15/1000000,0,('Dados gerais'!$B$21+'Dados gerais'!$B$19)*86400*'Série de vazões medidas'!B996/1000000))</f>
        <v>#NUM!</v>
      </c>
      <c r="I994" s="5" t="e">
        <f t="shared" si="61"/>
        <v>#NUM!</v>
      </c>
      <c r="J994" s="5" t="e">
        <f>IF(A994="","",MAX(0,I994-'Dados gerais'!$B$14/1000000))</f>
        <v>#NUM!</v>
      </c>
      <c r="K994" s="5" t="e">
        <f t="shared" si="63"/>
        <v>#NUM!</v>
      </c>
    </row>
    <row r="995" spans="1:11" x14ac:dyDescent="0.25">
      <c r="A995" s="2" t="e">
        <f>'Série de vazões medidas'!A997</f>
        <v>#NUM!</v>
      </c>
      <c r="B995" s="1" t="e">
        <f>IF(A995="","",'Série de vazões medidas'!C997*'Dados gerais'!$B$11/'Dados gerais'!$B$10)</f>
        <v>#NUM!</v>
      </c>
      <c r="C995" s="4" t="e">
        <f t="shared" si="62"/>
        <v>#NUM!</v>
      </c>
      <c r="D995" s="4" t="e">
        <f>IF(A995="","",B995*86400*'Série de vazões medidas'!B997/1000000)</f>
        <v>#NUM!</v>
      </c>
      <c r="E995" t="e">
        <f>IF(A995="","",VLOOKUP(C995*1000000,'Dados gerais'!$C$28:$D$2916,2))</f>
        <v>#NUM!</v>
      </c>
      <c r="F995" s="5" t="e">
        <f>IF(A995="","",VLOOKUP(MONTH($A995),'Dados gerais'!$I$5:$J$16,2))</f>
        <v>#NUM!</v>
      </c>
      <c r="G995" s="5" t="e">
        <f t="shared" si="60"/>
        <v>#NUM!</v>
      </c>
      <c r="H995" s="1" t="e">
        <f>IF(A995="","",IF(C995&lt;'Dados gerais'!$B$15/1000000,0,('Dados gerais'!$B$21+'Dados gerais'!$B$19)*86400*'Série de vazões medidas'!B997/1000000))</f>
        <v>#NUM!</v>
      </c>
      <c r="I995" s="5" t="e">
        <f t="shared" si="61"/>
        <v>#NUM!</v>
      </c>
      <c r="J995" s="5" t="e">
        <f>IF(A995="","",MAX(0,I995-'Dados gerais'!$B$14/1000000))</f>
        <v>#NUM!</v>
      </c>
      <c r="K995" s="5" t="e">
        <f t="shared" si="63"/>
        <v>#NUM!</v>
      </c>
    </row>
    <row r="996" spans="1:11" x14ac:dyDescent="0.25">
      <c r="A996" s="2" t="e">
        <f>'Série de vazões medidas'!A998</f>
        <v>#NUM!</v>
      </c>
      <c r="B996" s="1" t="e">
        <f>IF(A996="","",'Série de vazões medidas'!C998*'Dados gerais'!$B$11/'Dados gerais'!$B$10)</f>
        <v>#NUM!</v>
      </c>
      <c r="C996" s="4" t="e">
        <f t="shared" si="62"/>
        <v>#NUM!</v>
      </c>
      <c r="D996" s="4" t="e">
        <f>IF(A996="","",B996*86400*'Série de vazões medidas'!B998/1000000)</f>
        <v>#NUM!</v>
      </c>
      <c r="E996" t="e">
        <f>IF(A996="","",VLOOKUP(C996*1000000,'Dados gerais'!$C$28:$D$2916,2))</f>
        <v>#NUM!</v>
      </c>
      <c r="F996" s="5" t="e">
        <f>IF(A996="","",VLOOKUP(MONTH($A996),'Dados gerais'!$I$5:$J$16,2))</f>
        <v>#NUM!</v>
      </c>
      <c r="G996" s="5" t="e">
        <f t="shared" si="60"/>
        <v>#NUM!</v>
      </c>
      <c r="H996" s="1" t="e">
        <f>IF(A996="","",IF(C996&lt;'Dados gerais'!$B$15/1000000,0,('Dados gerais'!$B$21+'Dados gerais'!$B$19)*86400*'Série de vazões medidas'!B998/1000000))</f>
        <v>#NUM!</v>
      </c>
      <c r="I996" s="5" t="e">
        <f t="shared" si="61"/>
        <v>#NUM!</v>
      </c>
      <c r="J996" s="5" t="e">
        <f>IF(A996="","",MAX(0,I996-'Dados gerais'!$B$14/1000000))</f>
        <v>#NUM!</v>
      </c>
      <c r="K996" s="5" t="e">
        <f t="shared" si="63"/>
        <v>#NUM!</v>
      </c>
    </row>
    <row r="997" spans="1:11" x14ac:dyDescent="0.25">
      <c r="A997" s="2" t="e">
        <f>'Série de vazões medidas'!A999</f>
        <v>#NUM!</v>
      </c>
      <c r="B997" s="1" t="e">
        <f>IF(A997="","",'Série de vazões medidas'!C999*'Dados gerais'!$B$11/'Dados gerais'!$B$10)</f>
        <v>#NUM!</v>
      </c>
      <c r="C997" s="4" t="e">
        <f t="shared" si="62"/>
        <v>#NUM!</v>
      </c>
      <c r="D997" s="4" t="e">
        <f>IF(A997="","",B997*86400*'Série de vazões medidas'!B999/1000000)</f>
        <v>#NUM!</v>
      </c>
      <c r="E997" t="e">
        <f>IF(A997="","",VLOOKUP(C997*1000000,'Dados gerais'!$C$28:$D$2916,2))</f>
        <v>#NUM!</v>
      </c>
      <c r="F997" s="5" t="e">
        <f>IF(A997="","",VLOOKUP(MONTH($A997),'Dados gerais'!$I$5:$J$16,2))</f>
        <v>#NUM!</v>
      </c>
      <c r="G997" s="5" t="e">
        <f t="shared" si="60"/>
        <v>#NUM!</v>
      </c>
      <c r="H997" s="1" t="e">
        <f>IF(A997="","",IF(C997&lt;'Dados gerais'!$B$15/1000000,0,('Dados gerais'!$B$21+'Dados gerais'!$B$19)*86400*'Série de vazões medidas'!B999/1000000))</f>
        <v>#NUM!</v>
      </c>
      <c r="I997" s="5" t="e">
        <f t="shared" si="61"/>
        <v>#NUM!</v>
      </c>
      <c r="J997" s="5" t="e">
        <f>IF(A997="","",MAX(0,I997-'Dados gerais'!$B$14/1000000))</f>
        <v>#NUM!</v>
      </c>
      <c r="K997" s="5" t="e">
        <f t="shared" si="63"/>
        <v>#NUM!</v>
      </c>
    </row>
    <row r="998" spans="1:11" x14ac:dyDescent="0.25">
      <c r="A998" s="2" t="e">
        <f>'Série de vazões medidas'!A1000</f>
        <v>#NUM!</v>
      </c>
      <c r="B998" s="1" t="e">
        <f>IF(A998="","",'Série de vazões medidas'!C1000*'Dados gerais'!$B$11/'Dados gerais'!$B$10)</f>
        <v>#NUM!</v>
      </c>
      <c r="C998" s="4" t="e">
        <f t="shared" si="62"/>
        <v>#NUM!</v>
      </c>
      <c r="D998" s="4" t="e">
        <f>IF(A998="","",B998*86400*'Série de vazões medidas'!B1000/1000000)</f>
        <v>#NUM!</v>
      </c>
      <c r="E998" t="e">
        <f>IF(A998="","",VLOOKUP(C998*1000000,'Dados gerais'!$C$28:$D$2916,2))</f>
        <v>#NUM!</v>
      </c>
      <c r="F998" s="5" t="e">
        <f>IF(A998="","",VLOOKUP(MONTH($A998),'Dados gerais'!$I$5:$J$16,2))</f>
        <v>#NUM!</v>
      </c>
      <c r="G998" s="5" t="e">
        <f t="shared" si="60"/>
        <v>#NUM!</v>
      </c>
      <c r="H998" s="1" t="e">
        <f>IF(A998="","",IF(C998&lt;'Dados gerais'!$B$15/1000000,0,('Dados gerais'!$B$21+'Dados gerais'!$B$19)*86400*'Série de vazões medidas'!B1000/1000000))</f>
        <v>#NUM!</v>
      </c>
      <c r="I998" s="4" t="e">
        <f t="shared" si="61"/>
        <v>#NUM!</v>
      </c>
      <c r="J998" s="5" t="e">
        <f>IF(A998="","",MAX(0,I998-'Dados gerais'!$B$14/1000000))</f>
        <v>#NUM!</v>
      </c>
      <c r="K998" s="4" t="e">
        <f t="shared" si="63"/>
        <v>#NUM!</v>
      </c>
    </row>
    <row r="999" spans="1:11" x14ac:dyDescent="0.25">
      <c r="A999" s="2" t="e">
        <f>'Série de vazões medidas'!A1001</f>
        <v>#NUM!</v>
      </c>
      <c r="B999" s="1" t="e">
        <f>IF(A999="","",'Série de vazões medidas'!C1001*'Dados gerais'!$B$11/'Dados gerais'!$B$10)</f>
        <v>#NUM!</v>
      </c>
      <c r="C999" s="4" t="e">
        <f t="shared" si="62"/>
        <v>#NUM!</v>
      </c>
      <c r="D999" s="4" t="e">
        <f>IF(A999="","",B999*86400*'Série de vazões medidas'!B1001/1000000)</f>
        <v>#NUM!</v>
      </c>
      <c r="E999" t="e">
        <f>IF(A999="","",VLOOKUP(C999*1000000,'Dados gerais'!$C$28:$D$2916,2))</f>
        <v>#NUM!</v>
      </c>
      <c r="F999" s="5" t="e">
        <f>IF(A999="","",VLOOKUP(MONTH($A999),'Dados gerais'!$I$5:$J$16,2))</f>
        <v>#NUM!</v>
      </c>
      <c r="G999" s="5" t="e">
        <f t="shared" si="60"/>
        <v>#NUM!</v>
      </c>
      <c r="H999" s="1" t="e">
        <f>IF(A999="","",IF(C999&lt;'Dados gerais'!$B$15/1000000,0,('Dados gerais'!$B$21+'Dados gerais'!$B$19)*86400*'Série de vazões medidas'!B1001/1000000))</f>
        <v>#NUM!</v>
      </c>
      <c r="I999" s="4" t="e">
        <f t="shared" si="61"/>
        <v>#NUM!</v>
      </c>
      <c r="J999" s="5" t="e">
        <f>IF(A999="","",MAX(0,I999-'Dados gerais'!$B$14/1000000))</f>
        <v>#NUM!</v>
      </c>
      <c r="K999" s="4" t="e">
        <f t="shared" si="63"/>
        <v>#NUM!</v>
      </c>
    </row>
    <row r="1000" spans="1:11" x14ac:dyDescent="0.25">
      <c r="A1000" s="2" t="e">
        <f>'Série de vazões medidas'!A1002</f>
        <v>#NUM!</v>
      </c>
      <c r="B1000" s="1" t="e">
        <f>IF(A1000="","",'Série de vazões medidas'!C1002*'Dados gerais'!$B$11/'Dados gerais'!$B$10)</f>
        <v>#NUM!</v>
      </c>
      <c r="C1000" s="4" t="e">
        <f t="shared" si="62"/>
        <v>#NUM!</v>
      </c>
      <c r="D1000" s="4" t="e">
        <f>IF(A1000="","",B1000*86400*'Série de vazões medidas'!B1002/1000000)</f>
        <v>#NUM!</v>
      </c>
      <c r="E1000" t="e">
        <f>IF(A1000="","",VLOOKUP(C1000*1000000,'Dados gerais'!$C$28:$D$2916,2))</f>
        <v>#NUM!</v>
      </c>
      <c r="F1000" s="5" t="e">
        <f>IF(A1000="","",VLOOKUP(MONTH($A1000),'Dados gerais'!$I$5:$J$16,2))</f>
        <v>#NUM!</v>
      </c>
      <c r="G1000" s="5" t="e">
        <f t="shared" si="60"/>
        <v>#NUM!</v>
      </c>
      <c r="H1000" s="1" t="e">
        <f>IF(A1000="","",IF(C1000&lt;'Dados gerais'!$B$15/1000000,0,('Dados gerais'!$B$21+'Dados gerais'!$B$19)*86400*'Série de vazões medidas'!B1002/1000000))</f>
        <v>#NUM!</v>
      </c>
      <c r="I1000" s="4" t="e">
        <f t="shared" si="61"/>
        <v>#NUM!</v>
      </c>
      <c r="J1000" s="5" t="e">
        <f>IF(A1000="","",MAX(0,I1000-'Dados gerais'!$B$14/1000000))</f>
        <v>#NUM!</v>
      </c>
      <c r="K1000" s="4" t="e">
        <f t="shared" si="63"/>
        <v>#NUM!</v>
      </c>
    </row>
    <row r="1001" spans="1:11" x14ac:dyDescent="0.25">
      <c r="A1001" s="2" t="e">
        <f>'Série de vazões medidas'!A1003</f>
        <v>#NUM!</v>
      </c>
      <c r="B1001" s="1" t="e">
        <f>IF(A1001="","",'Série de vazões medidas'!C1003*'Dados gerais'!$B$11/'Dados gerais'!$B$10)</f>
        <v>#NUM!</v>
      </c>
      <c r="C1001" s="4" t="e">
        <f t="shared" si="62"/>
        <v>#NUM!</v>
      </c>
      <c r="D1001" s="4" t="e">
        <f>IF(A1001="","",B1001*86400*'Série de vazões medidas'!B1003/1000000)</f>
        <v>#NUM!</v>
      </c>
      <c r="E1001" t="e">
        <f>IF(A1001="","",VLOOKUP(C1001*1000000,'Dados gerais'!$C$28:$D$2916,2))</f>
        <v>#NUM!</v>
      </c>
      <c r="F1001" s="5" t="e">
        <f>IF(A1001="","",VLOOKUP(MONTH($A1001),'Dados gerais'!$I$5:$J$16,2))</f>
        <v>#NUM!</v>
      </c>
      <c r="G1001" s="5" t="e">
        <f t="shared" si="60"/>
        <v>#NUM!</v>
      </c>
      <c r="H1001" s="1" t="e">
        <f>IF(A1001="","",IF(C1001&lt;'Dados gerais'!$B$15/1000000,0,('Dados gerais'!$B$21+'Dados gerais'!$B$19)*86400*'Série de vazões medidas'!B1003/1000000))</f>
        <v>#NUM!</v>
      </c>
      <c r="I1001" s="4" t="e">
        <f t="shared" si="61"/>
        <v>#NUM!</v>
      </c>
      <c r="J1001" s="5" t="e">
        <f>IF(A1001="","",MAX(0,I1001-'Dados gerais'!$B$14/1000000))</f>
        <v>#NUM!</v>
      </c>
      <c r="K1001" s="4" t="e">
        <f t="shared" si="63"/>
        <v>#NUM!</v>
      </c>
    </row>
    <row r="1002" spans="1:11" x14ac:dyDescent="0.25">
      <c r="A1002" s="2" t="e">
        <f>'Série de vazões medidas'!A1004</f>
        <v>#NUM!</v>
      </c>
      <c r="B1002" s="1" t="e">
        <f>IF(A1002="","",'Série de vazões medidas'!C1004*'Dados gerais'!$B$11/'Dados gerais'!$B$10)</f>
        <v>#NUM!</v>
      </c>
      <c r="C1002" s="4" t="e">
        <f t="shared" si="62"/>
        <v>#NUM!</v>
      </c>
      <c r="D1002" s="4" t="e">
        <f>IF(A1002="","",B1002*86400*'Série de vazões medidas'!B1004/1000000)</f>
        <v>#NUM!</v>
      </c>
      <c r="E1002" t="e">
        <f>IF(A1002="","",VLOOKUP(C1002*1000000,'Dados gerais'!$C$28:$D$2916,2))</f>
        <v>#NUM!</v>
      </c>
      <c r="F1002" s="5" t="e">
        <f>IF(A1002="","",VLOOKUP(MONTH($A1002),'Dados gerais'!$I$5:$J$16,2))</f>
        <v>#NUM!</v>
      </c>
      <c r="G1002" s="5" t="e">
        <f t="shared" si="60"/>
        <v>#NUM!</v>
      </c>
      <c r="H1002" s="1" t="e">
        <f>IF(A1002="","",IF(C1002&lt;'Dados gerais'!$B$15/1000000,0,('Dados gerais'!$B$21+'Dados gerais'!$B$19)*86400*'Série de vazões medidas'!B1004/1000000))</f>
        <v>#NUM!</v>
      </c>
      <c r="I1002" s="4" t="e">
        <f t="shared" si="61"/>
        <v>#NUM!</v>
      </c>
      <c r="J1002" s="5" t="e">
        <f>IF(A1002="","",MAX(0,I1002-'Dados gerais'!$B$14/1000000))</f>
        <v>#NUM!</v>
      </c>
      <c r="K1002" s="4" t="e">
        <f t="shared" si="63"/>
        <v>#NUM!</v>
      </c>
    </row>
    <row r="1003" spans="1:11" x14ac:dyDescent="0.25">
      <c r="A1003" s="2" t="e">
        <f>'Série de vazões medidas'!A1005</f>
        <v>#NUM!</v>
      </c>
      <c r="B1003" s="1" t="e">
        <f>IF(A1003="","",'Série de vazões medidas'!C1005*'Dados gerais'!$B$11/'Dados gerais'!$B$10)</f>
        <v>#NUM!</v>
      </c>
      <c r="C1003" s="4" t="e">
        <f t="shared" si="62"/>
        <v>#NUM!</v>
      </c>
      <c r="D1003" s="4" t="e">
        <f>IF(A1003="","",B1003*86400*'Série de vazões medidas'!B1005/1000000)</f>
        <v>#NUM!</v>
      </c>
      <c r="E1003" t="e">
        <f>IF(A1003="","",VLOOKUP(C1003*1000000,'Dados gerais'!$C$28:$D$2916,2))</f>
        <v>#NUM!</v>
      </c>
      <c r="F1003" s="5" t="e">
        <f>IF(A1003="","",VLOOKUP(MONTH($A1003),'Dados gerais'!$I$5:$J$16,2))</f>
        <v>#NUM!</v>
      </c>
      <c r="G1003" s="5" t="e">
        <f t="shared" si="60"/>
        <v>#NUM!</v>
      </c>
      <c r="H1003" s="1" t="e">
        <f>IF(A1003="","",IF(C1003&lt;'Dados gerais'!$B$15/1000000,0,('Dados gerais'!$B$21+'Dados gerais'!$B$19)*86400*'Série de vazões medidas'!B1005/1000000))</f>
        <v>#NUM!</v>
      </c>
      <c r="I1003" s="4" t="e">
        <f t="shared" si="61"/>
        <v>#NUM!</v>
      </c>
      <c r="J1003" s="5" t="e">
        <f>IF(A1003="","",MAX(0,I1003-'Dados gerais'!$B$14/1000000))</f>
        <v>#NUM!</v>
      </c>
      <c r="K1003" s="4" t="e">
        <f t="shared" si="63"/>
        <v>#NUM!</v>
      </c>
    </row>
    <row r="1004" spans="1:11" x14ac:dyDescent="0.25">
      <c r="A1004" s="2" t="e">
        <f>'Série de vazões medidas'!A1006</f>
        <v>#NUM!</v>
      </c>
      <c r="B1004" s="1" t="e">
        <f>IF(A1004="","",'Série de vazões medidas'!C1006*'Dados gerais'!$B$11/'Dados gerais'!$B$10)</f>
        <v>#NUM!</v>
      </c>
      <c r="C1004" s="4" t="e">
        <f t="shared" si="62"/>
        <v>#NUM!</v>
      </c>
      <c r="D1004" s="4" t="e">
        <f>IF(A1004="","",B1004*86400*'Série de vazões medidas'!B1006/1000000)</f>
        <v>#NUM!</v>
      </c>
      <c r="E1004" t="e">
        <f>IF(A1004="","",VLOOKUP(C1004*1000000,'Dados gerais'!$C$28:$D$2916,2))</f>
        <v>#NUM!</v>
      </c>
      <c r="F1004" s="5" t="e">
        <f>IF(A1004="","",VLOOKUP(MONTH($A1004),'Dados gerais'!$I$5:$J$16,2))</f>
        <v>#NUM!</v>
      </c>
      <c r="G1004" s="5" t="e">
        <f t="shared" si="60"/>
        <v>#NUM!</v>
      </c>
      <c r="H1004" s="1" t="e">
        <f>IF(A1004="","",IF(C1004&lt;'Dados gerais'!$B$15/1000000,0,('Dados gerais'!$B$21+'Dados gerais'!$B$19)*86400*'Série de vazões medidas'!B1006/1000000))</f>
        <v>#NUM!</v>
      </c>
      <c r="I1004" s="4" t="e">
        <f t="shared" si="61"/>
        <v>#NUM!</v>
      </c>
      <c r="J1004" s="5" t="e">
        <f>IF(A1004="","",MAX(0,I1004-'Dados gerais'!$B$14/1000000))</f>
        <v>#NUM!</v>
      </c>
      <c r="K1004" s="4" t="e">
        <f t="shared" si="63"/>
        <v>#NUM!</v>
      </c>
    </row>
    <row r="1005" spans="1:11" x14ac:dyDescent="0.25">
      <c r="A1005" s="2" t="e">
        <f>'Série de vazões medidas'!A1007</f>
        <v>#NUM!</v>
      </c>
      <c r="B1005" s="1" t="e">
        <f>IF(A1005="","",'Série de vazões medidas'!C1007*'Dados gerais'!$B$11/'Dados gerais'!$B$10)</f>
        <v>#NUM!</v>
      </c>
      <c r="C1005" s="4" t="e">
        <f t="shared" si="62"/>
        <v>#NUM!</v>
      </c>
      <c r="D1005" s="4" t="e">
        <f>IF(A1005="","",B1005*86400*'Série de vazões medidas'!B1007/1000000)</f>
        <v>#NUM!</v>
      </c>
      <c r="E1005" t="e">
        <f>IF(A1005="","",VLOOKUP(C1005*1000000,'Dados gerais'!$C$28:$D$2916,2))</f>
        <v>#NUM!</v>
      </c>
      <c r="F1005" s="5" t="e">
        <f>IF(A1005="","",VLOOKUP(MONTH($A1005),'Dados gerais'!$I$5:$J$16,2))</f>
        <v>#NUM!</v>
      </c>
      <c r="G1005" s="5" t="e">
        <f t="shared" si="60"/>
        <v>#NUM!</v>
      </c>
      <c r="H1005" s="1" t="e">
        <f>IF(A1005="","",IF(C1005&lt;'Dados gerais'!$B$15/1000000,0,('Dados gerais'!$B$21+'Dados gerais'!$B$19)*86400*'Série de vazões medidas'!B1007/1000000))</f>
        <v>#NUM!</v>
      </c>
      <c r="I1005" s="4" t="e">
        <f t="shared" si="61"/>
        <v>#NUM!</v>
      </c>
      <c r="J1005" s="5" t="e">
        <f>IF(A1005="","",MAX(0,I1005-'Dados gerais'!$B$14/1000000))</f>
        <v>#NUM!</v>
      </c>
      <c r="K1005" s="4" t="e">
        <f t="shared" si="63"/>
        <v>#NUM!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62B7-2C9C-449A-98DB-106D6BA4E413}">
  <dimension ref="A1:F1007"/>
  <sheetViews>
    <sheetView tabSelected="1" workbookViewId="0">
      <selection activeCell="C4" sqref="C4:C1007"/>
    </sheetView>
  </sheetViews>
  <sheetFormatPr defaultRowHeight="15" x14ac:dyDescent="0.25"/>
  <cols>
    <col min="2" max="2" width="0" hidden="1" customWidth="1"/>
    <col min="5" max="5" width="0" hidden="1" customWidth="1"/>
  </cols>
  <sheetData>
    <row r="1" spans="1:6" x14ac:dyDescent="0.25">
      <c r="A1" t="s">
        <v>56</v>
      </c>
      <c r="B1" t="s">
        <v>25</v>
      </c>
    </row>
    <row r="2" spans="1:6" x14ac:dyDescent="0.25">
      <c r="A2" t="s">
        <v>55</v>
      </c>
    </row>
    <row r="3" spans="1:6" x14ac:dyDescent="0.25">
      <c r="B3" t="s">
        <v>16</v>
      </c>
      <c r="C3" t="s">
        <v>21</v>
      </c>
      <c r="E3">
        <f>COUNTBLANK(A4:A1007)</f>
        <v>0</v>
      </c>
    </row>
    <row r="4" spans="1:6" ht="31.5" x14ac:dyDescent="0.5">
      <c r="A4" s="2" t="e">
        <f>DATE('Dados gerais'!B5,'Dados gerais'!B4,1)</f>
        <v>#NUM!</v>
      </c>
      <c r="B4" s="8" t="e">
        <f>IF(MOD(YEAR(A4),4)=0,VLOOKUP(MONTH(A4),'Dados gerais'!$D$5:$F$16,3),VLOOKUP(MONTH(A4),'Dados gerais'!$D$5:$E$16,2))</f>
        <v>#NUM!</v>
      </c>
      <c r="C4" s="7"/>
      <c r="E4">
        <f>COUNTBLANK(C4:C1007)</f>
        <v>1004</v>
      </c>
      <c r="F4" s="11" t="str">
        <f>IF(E3&lt;E4,"Atenção! Há meses com falhas na série de vazões! É necessário preencher!","")</f>
        <v>Atenção! Há meses com falhas na série de vazões! É necessário preencher!</v>
      </c>
    </row>
    <row r="5" spans="1:6" x14ac:dyDescent="0.25">
      <c r="A5" s="2" t="e">
        <f>IF(B4="","",IF(A4+B4&gt;DATE('Dados gerais'!$B$7,'Dados gerais'!$B$6,28),"",A4+B4))</f>
        <v>#NUM!</v>
      </c>
      <c r="B5" s="8" t="e">
        <f>IF(A5="","",IF(MOD(YEAR(A5),4)=0,VLOOKUP(MONTH(A5),'Dados gerais'!$D$5:$F$16,3),VLOOKUP(MONTH(A5),'Dados gerais'!$D$5:$E$16,2)))</f>
        <v>#NUM!</v>
      </c>
      <c r="C5" s="7"/>
    </row>
    <row r="6" spans="1:6" x14ac:dyDescent="0.25">
      <c r="A6" s="2" t="e">
        <f>IF(B5="","",IF(A5+B5&gt;DATE('Dados gerais'!$B$7,'Dados gerais'!$B$6,28),"",A5+B5))</f>
        <v>#NUM!</v>
      </c>
      <c r="B6" s="8" t="e">
        <f>IF(A6="","",IF(MOD(YEAR(A6),4)=0,VLOOKUP(MONTH(A6),'Dados gerais'!$D$5:$F$16,3),VLOOKUP(MONTH(A6),'Dados gerais'!$D$5:$E$16,2)))</f>
        <v>#NUM!</v>
      </c>
      <c r="C6" s="7"/>
    </row>
    <row r="7" spans="1:6" x14ac:dyDescent="0.25">
      <c r="A7" s="2" t="e">
        <f>IF(B6="","",IF(A6+B6&gt;DATE('Dados gerais'!$B$7,'Dados gerais'!$B$6,28),"",A6+B6))</f>
        <v>#NUM!</v>
      </c>
      <c r="B7" s="8" t="e">
        <f>IF(A7="","",IF(MOD(YEAR(A7),4)=0,VLOOKUP(MONTH(A7),'Dados gerais'!$D$5:$F$16,3),VLOOKUP(MONTH(A7),'Dados gerais'!$D$5:$E$16,2)))</f>
        <v>#NUM!</v>
      </c>
      <c r="C7" s="7"/>
    </row>
    <row r="8" spans="1:6" x14ac:dyDescent="0.25">
      <c r="A8" s="2" t="e">
        <f>IF(B7="","",IF(A7+B7&gt;DATE('Dados gerais'!$B$7,'Dados gerais'!$B$6,28),"",A7+B7))</f>
        <v>#NUM!</v>
      </c>
      <c r="B8" s="8" t="e">
        <f>IF(A8="","",IF(MOD(YEAR(A8),4)=0,VLOOKUP(MONTH(A8),'Dados gerais'!$D$5:$F$16,3),VLOOKUP(MONTH(A8),'Dados gerais'!$D$5:$E$16,2)))</f>
        <v>#NUM!</v>
      </c>
      <c r="C8" s="7"/>
    </row>
    <row r="9" spans="1:6" x14ac:dyDescent="0.25">
      <c r="A9" s="2" t="e">
        <f>IF(B8="","",IF(A8+B8&gt;DATE('Dados gerais'!$B$7,'Dados gerais'!$B$6,28),"",A8+B8))</f>
        <v>#NUM!</v>
      </c>
      <c r="B9" s="8" t="e">
        <f>IF(A9="","",IF(MOD(YEAR(A9),4)=0,VLOOKUP(MONTH(A9),'Dados gerais'!$D$5:$F$16,3),VLOOKUP(MONTH(A9),'Dados gerais'!$D$5:$E$16,2)))</f>
        <v>#NUM!</v>
      </c>
      <c r="C9" s="7"/>
    </row>
    <row r="10" spans="1:6" x14ac:dyDescent="0.25">
      <c r="A10" s="2" t="e">
        <f>IF(B9="","",IF(A9+B9&gt;DATE('Dados gerais'!$B$7,'Dados gerais'!$B$6,28),"",A9+B9))</f>
        <v>#NUM!</v>
      </c>
      <c r="B10" s="8" t="e">
        <f>IF(A10="","",IF(MOD(YEAR(A10),4)=0,VLOOKUP(MONTH(A10),'Dados gerais'!$D$5:$F$16,3),VLOOKUP(MONTH(A10),'Dados gerais'!$D$5:$E$16,2)))</f>
        <v>#NUM!</v>
      </c>
      <c r="C10" s="7"/>
    </row>
    <row r="11" spans="1:6" x14ac:dyDescent="0.25">
      <c r="A11" s="2" t="e">
        <f>IF(B10="","",IF(A10+B10&gt;DATE('Dados gerais'!$B$7,'Dados gerais'!$B$6,28),"",A10+B10))</f>
        <v>#NUM!</v>
      </c>
      <c r="B11" s="8" t="e">
        <f>IF(A11="","",IF(MOD(YEAR(A11),4)=0,VLOOKUP(MONTH(A11),'Dados gerais'!$D$5:$F$16,3),VLOOKUP(MONTH(A11),'Dados gerais'!$D$5:$E$16,2)))</f>
        <v>#NUM!</v>
      </c>
      <c r="C11" s="7"/>
    </row>
    <row r="12" spans="1:6" x14ac:dyDescent="0.25">
      <c r="A12" s="2" t="e">
        <f>IF(B11="","",IF(A11+B11&gt;DATE('Dados gerais'!$B$7,'Dados gerais'!$B$6,28),"",A11+B11))</f>
        <v>#NUM!</v>
      </c>
      <c r="B12" s="8" t="e">
        <f>IF(A12="","",IF(MOD(YEAR(A12),4)=0,VLOOKUP(MONTH(A12),'Dados gerais'!$D$5:$F$16,3),VLOOKUP(MONTH(A12),'Dados gerais'!$D$5:$E$16,2)))</f>
        <v>#NUM!</v>
      </c>
      <c r="C12" s="7"/>
    </row>
    <row r="13" spans="1:6" x14ac:dyDescent="0.25">
      <c r="A13" s="2" t="e">
        <f>IF(B12="","",IF(A12+B12&gt;DATE('Dados gerais'!$B$7,'Dados gerais'!$B$6,28),"",A12+B12))</f>
        <v>#NUM!</v>
      </c>
      <c r="B13" s="8" t="e">
        <f>IF(A13="","",IF(MOD(YEAR(A13),4)=0,VLOOKUP(MONTH(A13),'Dados gerais'!$D$5:$F$16,3),VLOOKUP(MONTH(A13),'Dados gerais'!$D$5:$E$16,2)))</f>
        <v>#NUM!</v>
      </c>
      <c r="C13" s="7"/>
    </row>
    <row r="14" spans="1:6" x14ac:dyDescent="0.25">
      <c r="A14" s="2" t="e">
        <f>IF(B13="","",IF(A13+B13&gt;DATE('Dados gerais'!$B$7,'Dados gerais'!$B$6,28),"",A13+B13))</f>
        <v>#NUM!</v>
      </c>
      <c r="B14" s="8" t="e">
        <f>IF(A14="","",IF(MOD(YEAR(A14),4)=0,VLOOKUP(MONTH(A14),'Dados gerais'!$D$5:$F$16,3),VLOOKUP(MONTH(A14),'Dados gerais'!$D$5:$E$16,2)))</f>
        <v>#NUM!</v>
      </c>
      <c r="C14" s="7"/>
    </row>
    <row r="15" spans="1:6" x14ac:dyDescent="0.25">
      <c r="A15" s="2" t="e">
        <f>IF(B14="","",IF(A14+B14&gt;DATE('Dados gerais'!$B$7,'Dados gerais'!$B$6,28),"",A14+B14))</f>
        <v>#NUM!</v>
      </c>
      <c r="B15" s="8" t="e">
        <f>IF(A15="","",IF(MOD(YEAR(A15),4)=0,VLOOKUP(MONTH(A15),'Dados gerais'!$D$5:$F$16,3),VLOOKUP(MONTH(A15),'Dados gerais'!$D$5:$E$16,2)))</f>
        <v>#NUM!</v>
      </c>
      <c r="C15" s="7"/>
    </row>
    <row r="16" spans="1:6" x14ac:dyDescent="0.25">
      <c r="A16" s="2" t="e">
        <f>IF(B15="","",IF(A15+B15&gt;DATE('Dados gerais'!$B$7,'Dados gerais'!$B$6,28),"",A15+B15))</f>
        <v>#NUM!</v>
      </c>
      <c r="B16" s="8" t="e">
        <f>IF(A16="","",IF(MOD(YEAR(A16),4)=0,VLOOKUP(MONTH(A16),'Dados gerais'!$D$5:$F$16,3),VLOOKUP(MONTH(A16),'Dados gerais'!$D$5:$E$16,2)))</f>
        <v>#NUM!</v>
      </c>
      <c r="C16" s="7"/>
    </row>
    <row r="17" spans="1:3" x14ac:dyDescent="0.25">
      <c r="A17" s="2" t="e">
        <f>IF(B16="","",IF(A16+B16&gt;DATE('Dados gerais'!$B$7,'Dados gerais'!$B$6,28),"",A16+B16))</f>
        <v>#NUM!</v>
      </c>
      <c r="B17" s="8" t="e">
        <f>IF(A17="","",IF(MOD(YEAR(A17),4)=0,VLOOKUP(MONTH(A17),'Dados gerais'!$D$5:$F$16,3),VLOOKUP(MONTH(A17),'Dados gerais'!$D$5:$E$16,2)))</f>
        <v>#NUM!</v>
      </c>
      <c r="C17" s="7"/>
    </row>
    <row r="18" spans="1:3" x14ac:dyDescent="0.25">
      <c r="A18" s="2" t="e">
        <f>IF(B17="","",IF(A17+B17&gt;DATE('Dados gerais'!$B$7,'Dados gerais'!$B$6,28),"",A17+B17))</f>
        <v>#NUM!</v>
      </c>
      <c r="B18" s="8" t="e">
        <f>IF(A18="","",IF(MOD(YEAR(A18),4)=0,VLOOKUP(MONTH(A18),'Dados gerais'!$D$5:$F$16,3),VLOOKUP(MONTH(A18),'Dados gerais'!$D$5:$E$16,2)))</f>
        <v>#NUM!</v>
      </c>
      <c r="C18" s="7"/>
    </row>
    <row r="19" spans="1:3" x14ac:dyDescent="0.25">
      <c r="A19" s="2" t="e">
        <f>IF(B18="","",IF(A18+B18&gt;DATE('Dados gerais'!$B$7,'Dados gerais'!$B$6,28),"",A18+B18))</f>
        <v>#NUM!</v>
      </c>
      <c r="B19" s="8" t="e">
        <f>IF(A19="","",IF(MOD(YEAR(A19),4)=0,VLOOKUP(MONTH(A19),'Dados gerais'!$D$5:$F$16,3),VLOOKUP(MONTH(A19),'Dados gerais'!$D$5:$E$16,2)))</f>
        <v>#NUM!</v>
      </c>
      <c r="C19" s="7"/>
    </row>
    <row r="20" spans="1:3" x14ac:dyDescent="0.25">
      <c r="A20" s="2" t="e">
        <f>IF(B19="","",IF(A19+B19&gt;DATE('Dados gerais'!$B$7,'Dados gerais'!$B$6,28),"",A19+B19))</f>
        <v>#NUM!</v>
      </c>
      <c r="B20" s="8" t="e">
        <f>IF(A20="","",IF(MOD(YEAR(A20),4)=0,VLOOKUP(MONTH(A20),'Dados gerais'!$D$5:$F$16,3),VLOOKUP(MONTH(A20),'Dados gerais'!$D$5:$E$16,2)))</f>
        <v>#NUM!</v>
      </c>
      <c r="C20" s="7"/>
    </row>
    <row r="21" spans="1:3" x14ac:dyDescent="0.25">
      <c r="A21" s="2" t="e">
        <f>IF(B20="","",IF(A20+B20&gt;DATE('Dados gerais'!$B$7,'Dados gerais'!$B$6,28),"",A20+B20))</f>
        <v>#NUM!</v>
      </c>
      <c r="B21" s="8" t="e">
        <f>IF(A21="","",IF(MOD(YEAR(A21),4)=0,VLOOKUP(MONTH(A21),'Dados gerais'!$D$5:$F$16,3),VLOOKUP(MONTH(A21),'Dados gerais'!$D$5:$E$16,2)))</f>
        <v>#NUM!</v>
      </c>
      <c r="C21" s="7"/>
    </row>
    <row r="22" spans="1:3" x14ac:dyDescent="0.25">
      <c r="A22" s="2" t="e">
        <f>IF(B21="","",IF(A21+B21&gt;DATE('Dados gerais'!$B$7,'Dados gerais'!$B$6,28),"",A21+B21))</f>
        <v>#NUM!</v>
      </c>
      <c r="B22" s="8" t="e">
        <f>IF(A22="","",IF(MOD(YEAR(A22),4)=0,VLOOKUP(MONTH(A22),'Dados gerais'!$D$5:$F$16,3),VLOOKUP(MONTH(A22),'Dados gerais'!$D$5:$E$16,2)))</f>
        <v>#NUM!</v>
      </c>
      <c r="C22" s="7"/>
    </row>
    <row r="23" spans="1:3" x14ac:dyDescent="0.25">
      <c r="A23" s="2" t="e">
        <f>IF(B22="","",IF(A22+B22&gt;DATE('Dados gerais'!$B$7,'Dados gerais'!$B$6,28),"",A22+B22))</f>
        <v>#NUM!</v>
      </c>
      <c r="B23" s="8" t="e">
        <f>IF(A23="","",IF(MOD(YEAR(A23),4)=0,VLOOKUP(MONTH(A23),'Dados gerais'!$D$5:$F$16,3),VLOOKUP(MONTH(A23),'Dados gerais'!$D$5:$E$16,2)))</f>
        <v>#NUM!</v>
      </c>
      <c r="C23" s="7"/>
    </row>
    <row r="24" spans="1:3" x14ac:dyDescent="0.25">
      <c r="A24" s="2" t="e">
        <f>IF(B23="","",IF(A23+B23&gt;DATE('Dados gerais'!$B$7,'Dados gerais'!$B$6,28),"",A23+B23))</f>
        <v>#NUM!</v>
      </c>
      <c r="B24" s="8" t="e">
        <f>IF(A24="","",IF(MOD(YEAR(A24),4)=0,VLOOKUP(MONTH(A24),'Dados gerais'!$D$5:$F$16,3),VLOOKUP(MONTH(A24),'Dados gerais'!$D$5:$E$16,2)))</f>
        <v>#NUM!</v>
      </c>
      <c r="C24" s="7"/>
    </row>
    <row r="25" spans="1:3" x14ac:dyDescent="0.25">
      <c r="A25" s="2" t="e">
        <f>IF(B24="","",IF(A24+B24&gt;DATE('Dados gerais'!$B$7,'Dados gerais'!$B$6,28),"",A24+B24))</f>
        <v>#NUM!</v>
      </c>
      <c r="B25" s="8" t="e">
        <f>IF(A25="","",IF(MOD(YEAR(A25),4)=0,VLOOKUP(MONTH(A25),'Dados gerais'!$D$5:$F$16,3),VLOOKUP(MONTH(A25),'Dados gerais'!$D$5:$E$16,2)))</f>
        <v>#NUM!</v>
      </c>
      <c r="C25" s="7"/>
    </row>
    <row r="26" spans="1:3" x14ac:dyDescent="0.25">
      <c r="A26" s="2" t="e">
        <f>IF(B25="","",IF(A25+B25&gt;DATE('Dados gerais'!$B$7,'Dados gerais'!$B$6,28),"",A25+B25))</f>
        <v>#NUM!</v>
      </c>
      <c r="B26" s="8" t="e">
        <f>IF(A26="","",IF(MOD(YEAR(A26),4)=0,VLOOKUP(MONTH(A26),'Dados gerais'!$D$5:$F$16,3),VLOOKUP(MONTH(A26),'Dados gerais'!$D$5:$E$16,2)))</f>
        <v>#NUM!</v>
      </c>
      <c r="C26" s="7"/>
    </row>
    <row r="27" spans="1:3" x14ac:dyDescent="0.25">
      <c r="A27" s="2" t="e">
        <f>IF(B26="","",IF(A26+B26&gt;DATE('Dados gerais'!$B$7,'Dados gerais'!$B$6,28),"",A26+B26))</f>
        <v>#NUM!</v>
      </c>
      <c r="B27" s="8" t="e">
        <f>IF(A27="","",IF(MOD(YEAR(A27),4)=0,VLOOKUP(MONTH(A27),'Dados gerais'!$D$5:$F$16,3),VLOOKUP(MONTH(A27),'Dados gerais'!$D$5:$E$16,2)))</f>
        <v>#NUM!</v>
      </c>
      <c r="C27" s="7"/>
    </row>
    <row r="28" spans="1:3" x14ac:dyDescent="0.25">
      <c r="A28" s="2" t="e">
        <f>IF(B27="","",IF(A27+B27&gt;DATE('Dados gerais'!$B$7,'Dados gerais'!$B$6,28),"",A27+B27))</f>
        <v>#NUM!</v>
      </c>
      <c r="B28" s="8" t="e">
        <f>IF(A28="","",IF(MOD(YEAR(A28),4)=0,VLOOKUP(MONTH(A28),'Dados gerais'!$D$5:$F$16,3),VLOOKUP(MONTH(A28),'Dados gerais'!$D$5:$E$16,2)))</f>
        <v>#NUM!</v>
      </c>
      <c r="C28" s="7"/>
    </row>
    <row r="29" spans="1:3" x14ac:dyDescent="0.25">
      <c r="A29" s="2" t="e">
        <f>IF(B28="","",IF(A28+B28&gt;DATE('Dados gerais'!$B$7,'Dados gerais'!$B$6,28),"",A28+B28))</f>
        <v>#NUM!</v>
      </c>
      <c r="B29" s="8" t="e">
        <f>IF(A29="","",IF(MOD(YEAR(A29),4)=0,VLOOKUP(MONTH(A29),'Dados gerais'!$D$5:$F$16,3),VLOOKUP(MONTH(A29),'Dados gerais'!$D$5:$E$16,2)))</f>
        <v>#NUM!</v>
      </c>
      <c r="C29" s="7"/>
    </row>
    <row r="30" spans="1:3" x14ac:dyDescent="0.25">
      <c r="A30" s="2" t="e">
        <f>IF(B29="","",IF(A29+B29&gt;DATE('Dados gerais'!$B$7,'Dados gerais'!$B$6,28),"",A29+B29))</f>
        <v>#NUM!</v>
      </c>
      <c r="B30" s="8" t="e">
        <f>IF(A30="","",IF(MOD(YEAR(A30),4)=0,VLOOKUP(MONTH(A30),'Dados gerais'!$D$5:$F$16,3),VLOOKUP(MONTH(A30),'Dados gerais'!$D$5:$E$16,2)))</f>
        <v>#NUM!</v>
      </c>
      <c r="C30" s="7"/>
    </row>
    <row r="31" spans="1:3" x14ac:dyDescent="0.25">
      <c r="A31" s="2" t="e">
        <f>IF(B30="","",IF(A30+B30&gt;DATE('Dados gerais'!$B$7,'Dados gerais'!$B$6,28),"",A30+B30))</f>
        <v>#NUM!</v>
      </c>
      <c r="B31" s="8" t="e">
        <f>IF(A31="","",IF(MOD(YEAR(A31),4)=0,VLOOKUP(MONTH(A31),'Dados gerais'!$D$5:$F$16,3),VLOOKUP(MONTH(A31),'Dados gerais'!$D$5:$E$16,2)))</f>
        <v>#NUM!</v>
      </c>
      <c r="C31" s="7"/>
    </row>
    <row r="32" spans="1:3" x14ac:dyDescent="0.25">
      <c r="A32" s="2" t="e">
        <f>IF(B31="","",IF(A31+B31&gt;DATE('Dados gerais'!$B$7,'Dados gerais'!$B$6,28),"",A31+B31))</f>
        <v>#NUM!</v>
      </c>
      <c r="B32" s="8" t="e">
        <f>IF(A32="","",IF(MOD(YEAR(A32),4)=0,VLOOKUP(MONTH(A32),'Dados gerais'!$D$5:$F$16,3),VLOOKUP(MONTH(A32),'Dados gerais'!$D$5:$E$16,2)))</f>
        <v>#NUM!</v>
      </c>
      <c r="C32" s="7"/>
    </row>
    <row r="33" spans="1:3" x14ac:dyDescent="0.25">
      <c r="A33" s="2" t="e">
        <f>IF(B32="","",IF(A32+B32&gt;DATE('Dados gerais'!$B$7,'Dados gerais'!$B$6,28),"",A32+B32))</f>
        <v>#NUM!</v>
      </c>
      <c r="B33" s="8" t="e">
        <f>IF(A33="","",IF(MOD(YEAR(A33),4)=0,VLOOKUP(MONTH(A33),'Dados gerais'!$D$5:$F$16,3),VLOOKUP(MONTH(A33),'Dados gerais'!$D$5:$E$16,2)))</f>
        <v>#NUM!</v>
      </c>
      <c r="C33" s="7"/>
    </row>
    <row r="34" spans="1:3" x14ac:dyDescent="0.25">
      <c r="A34" s="2" t="e">
        <f>IF(B33="","",IF(A33+B33&gt;DATE('Dados gerais'!$B$7,'Dados gerais'!$B$6,28),"",A33+B33))</f>
        <v>#NUM!</v>
      </c>
      <c r="B34" s="8" t="e">
        <f>IF(A34="","",IF(MOD(YEAR(A34),4)=0,VLOOKUP(MONTH(A34),'Dados gerais'!$D$5:$F$16,3),VLOOKUP(MONTH(A34),'Dados gerais'!$D$5:$E$16,2)))</f>
        <v>#NUM!</v>
      </c>
      <c r="C34" s="7"/>
    </row>
    <row r="35" spans="1:3" x14ac:dyDescent="0.25">
      <c r="A35" s="2" t="e">
        <f>IF(B34="","",IF(A34+B34&gt;DATE('Dados gerais'!$B$7,'Dados gerais'!$B$6,28),"",A34+B34))</f>
        <v>#NUM!</v>
      </c>
      <c r="B35" s="8" t="e">
        <f>IF(A35="","",IF(MOD(YEAR(A35),4)=0,VLOOKUP(MONTH(A35),'Dados gerais'!$D$5:$F$16,3),VLOOKUP(MONTH(A35),'Dados gerais'!$D$5:$E$16,2)))</f>
        <v>#NUM!</v>
      </c>
      <c r="C35" s="7"/>
    </row>
    <row r="36" spans="1:3" x14ac:dyDescent="0.25">
      <c r="A36" s="2" t="e">
        <f>IF(B35="","",IF(A35+B35&gt;DATE('Dados gerais'!$B$7,'Dados gerais'!$B$6,28),"",A35+B35))</f>
        <v>#NUM!</v>
      </c>
      <c r="B36" s="8" t="e">
        <f>IF(A36="","",IF(MOD(YEAR(A36),4)=0,VLOOKUP(MONTH(A36),'Dados gerais'!$D$5:$F$16,3),VLOOKUP(MONTH(A36),'Dados gerais'!$D$5:$E$16,2)))</f>
        <v>#NUM!</v>
      </c>
      <c r="C36" s="7"/>
    </row>
    <row r="37" spans="1:3" x14ac:dyDescent="0.25">
      <c r="A37" s="2" t="e">
        <f>IF(B36="","",IF(A36+B36&gt;DATE('Dados gerais'!$B$7,'Dados gerais'!$B$6,28),"",A36+B36))</f>
        <v>#NUM!</v>
      </c>
      <c r="B37" s="8" t="e">
        <f>IF(A37="","",IF(MOD(YEAR(A37),4)=0,VLOOKUP(MONTH(A37),'Dados gerais'!$D$5:$F$16,3),VLOOKUP(MONTH(A37),'Dados gerais'!$D$5:$E$16,2)))</f>
        <v>#NUM!</v>
      </c>
      <c r="C37" s="7"/>
    </row>
    <row r="38" spans="1:3" x14ac:dyDescent="0.25">
      <c r="A38" s="2" t="e">
        <f>IF(B37="","",IF(A37+B37&gt;DATE('Dados gerais'!$B$7,'Dados gerais'!$B$6,28),"",A37+B37))</f>
        <v>#NUM!</v>
      </c>
      <c r="B38" s="8" t="e">
        <f>IF(A38="","",IF(MOD(YEAR(A38),4)=0,VLOOKUP(MONTH(A38),'Dados gerais'!$D$5:$F$16,3),VLOOKUP(MONTH(A38),'Dados gerais'!$D$5:$E$16,2)))</f>
        <v>#NUM!</v>
      </c>
      <c r="C38" s="7"/>
    </row>
    <row r="39" spans="1:3" x14ac:dyDescent="0.25">
      <c r="A39" s="2" t="e">
        <f>IF(B38="","",IF(A38+B38&gt;DATE('Dados gerais'!$B$7,'Dados gerais'!$B$6,28),"",A38+B38))</f>
        <v>#NUM!</v>
      </c>
      <c r="B39" s="8" t="e">
        <f>IF(A39="","",IF(MOD(YEAR(A39),4)=0,VLOOKUP(MONTH(A39),'Dados gerais'!$D$5:$F$16,3),VLOOKUP(MONTH(A39),'Dados gerais'!$D$5:$E$16,2)))</f>
        <v>#NUM!</v>
      </c>
      <c r="C39" s="7"/>
    </row>
    <row r="40" spans="1:3" x14ac:dyDescent="0.25">
      <c r="A40" s="2" t="e">
        <f>IF(B39="","",IF(A39+B39&gt;DATE('Dados gerais'!$B$7,'Dados gerais'!$B$6,28),"",A39+B39))</f>
        <v>#NUM!</v>
      </c>
      <c r="B40" s="8" t="e">
        <f>IF(A40="","",IF(MOD(YEAR(A40),4)=0,VLOOKUP(MONTH(A40),'Dados gerais'!$D$5:$F$16,3),VLOOKUP(MONTH(A40),'Dados gerais'!$D$5:$E$16,2)))</f>
        <v>#NUM!</v>
      </c>
      <c r="C40" s="7"/>
    </row>
    <row r="41" spans="1:3" x14ac:dyDescent="0.25">
      <c r="A41" s="2" t="e">
        <f>IF(B40="","",IF(A40+B40&gt;DATE('Dados gerais'!$B$7,'Dados gerais'!$B$6,28),"",A40+B40))</f>
        <v>#NUM!</v>
      </c>
      <c r="B41" s="8" t="e">
        <f>IF(A41="","",IF(MOD(YEAR(A41),4)=0,VLOOKUP(MONTH(A41),'Dados gerais'!$D$5:$F$16,3),VLOOKUP(MONTH(A41),'Dados gerais'!$D$5:$E$16,2)))</f>
        <v>#NUM!</v>
      </c>
      <c r="C41" s="7"/>
    </row>
    <row r="42" spans="1:3" x14ac:dyDescent="0.25">
      <c r="A42" s="2" t="e">
        <f>IF(B41="","",IF(A41+B41&gt;DATE('Dados gerais'!$B$7,'Dados gerais'!$B$6,28),"",A41+B41))</f>
        <v>#NUM!</v>
      </c>
      <c r="B42" s="8" t="e">
        <f>IF(A42="","",IF(MOD(YEAR(A42),4)=0,VLOOKUP(MONTH(A42),'Dados gerais'!$D$5:$F$16,3),VLOOKUP(MONTH(A42),'Dados gerais'!$D$5:$E$16,2)))</f>
        <v>#NUM!</v>
      </c>
      <c r="C42" s="7"/>
    </row>
    <row r="43" spans="1:3" x14ac:dyDescent="0.25">
      <c r="A43" s="2" t="e">
        <f>IF(B42="","",IF(A42+B42&gt;DATE('Dados gerais'!$B$7,'Dados gerais'!$B$6,28),"",A42+B42))</f>
        <v>#NUM!</v>
      </c>
      <c r="B43" s="8" t="e">
        <f>IF(A43="","",IF(MOD(YEAR(A43),4)=0,VLOOKUP(MONTH(A43),'Dados gerais'!$D$5:$F$16,3),VLOOKUP(MONTH(A43),'Dados gerais'!$D$5:$E$16,2)))</f>
        <v>#NUM!</v>
      </c>
      <c r="C43" s="7"/>
    </row>
    <row r="44" spans="1:3" x14ac:dyDescent="0.25">
      <c r="A44" s="2" t="e">
        <f>IF(B43="","",IF(A43+B43&gt;DATE('Dados gerais'!$B$7,'Dados gerais'!$B$6,28),"",A43+B43))</f>
        <v>#NUM!</v>
      </c>
      <c r="B44" s="8" t="e">
        <f>IF(A44="","",IF(MOD(YEAR(A44),4)=0,VLOOKUP(MONTH(A44),'Dados gerais'!$D$5:$F$16,3),VLOOKUP(MONTH(A44),'Dados gerais'!$D$5:$E$16,2)))</f>
        <v>#NUM!</v>
      </c>
      <c r="C44" s="7"/>
    </row>
    <row r="45" spans="1:3" x14ac:dyDescent="0.25">
      <c r="A45" s="2" t="e">
        <f>IF(B44="","",IF(A44+B44&gt;DATE('Dados gerais'!$B$7,'Dados gerais'!$B$6,28),"",A44+B44))</f>
        <v>#NUM!</v>
      </c>
      <c r="B45" s="8" t="e">
        <f>IF(A45="","",IF(MOD(YEAR(A45),4)=0,VLOOKUP(MONTH(A45),'Dados gerais'!$D$5:$F$16,3),VLOOKUP(MONTH(A45),'Dados gerais'!$D$5:$E$16,2)))</f>
        <v>#NUM!</v>
      </c>
      <c r="C45" s="7"/>
    </row>
    <row r="46" spans="1:3" x14ac:dyDescent="0.25">
      <c r="A46" s="2" t="e">
        <f>IF(B45="","",IF(A45+B45&gt;DATE('Dados gerais'!$B$7,'Dados gerais'!$B$6,28),"",A45+B45))</f>
        <v>#NUM!</v>
      </c>
      <c r="B46" s="8" t="e">
        <f>IF(A46="","",IF(MOD(YEAR(A46),4)=0,VLOOKUP(MONTH(A46),'Dados gerais'!$D$5:$F$16,3),VLOOKUP(MONTH(A46),'Dados gerais'!$D$5:$E$16,2)))</f>
        <v>#NUM!</v>
      </c>
      <c r="C46" s="7"/>
    </row>
    <row r="47" spans="1:3" x14ac:dyDescent="0.25">
      <c r="A47" s="2" t="e">
        <f>IF(B46="","",IF(A46+B46&gt;DATE('Dados gerais'!$B$7,'Dados gerais'!$B$6,28),"",A46+B46))</f>
        <v>#NUM!</v>
      </c>
      <c r="B47" s="8" t="e">
        <f>IF(A47="","",IF(MOD(YEAR(A47),4)=0,VLOOKUP(MONTH(A47),'Dados gerais'!$D$5:$F$16,3),VLOOKUP(MONTH(A47),'Dados gerais'!$D$5:$E$16,2)))</f>
        <v>#NUM!</v>
      </c>
      <c r="C47" s="7"/>
    </row>
    <row r="48" spans="1:3" x14ac:dyDescent="0.25">
      <c r="A48" s="2" t="e">
        <f>IF(B47="","",IF(A47+B47&gt;DATE('Dados gerais'!$B$7,'Dados gerais'!$B$6,28),"",A47+B47))</f>
        <v>#NUM!</v>
      </c>
      <c r="B48" s="8" t="e">
        <f>IF(A48="","",IF(MOD(YEAR(A48),4)=0,VLOOKUP(MONTH(A48),'Dados gerais'!$D$5:$F$16,3),VLOOKUP(MONTH(A48),'Dados gerais'!$D$5:$E$16,2)))</f>
        <v>#NUM!</v>
      </c>
      <c r="C48" s="7"/>
    </row>
    <row r="49" spans="1:3" x14ac:dyDescent="0.25">
      <c r="A49" s="2" t="e">
        <f>IF(B48="","",IF(A48+B48&gt;DATE('Dados gerais'!$B$7,'Dados gerais'!$B$6,28),"",A48+B48))</f>
        <v>#NUM!</v>
      </c>
      <c r="B49" s="8" t="e">
        <f>IF(A49="","",IF(MOD(YEAR(A49),4)=0,VLOOKUP(MONTH(A49),'Dados gerais'!$D$5:$F$16,3),VLOOKUP(MONTH(A49),'Dados gerais'!$D$5:$E$16,2)))</f>
        <v>#NUM!</v>
      </c>
      <c r="C49" s="7"/>
    </row>
    <row r="50" spans="1:3" x14ac:dyDescent="0.25">
      <c r="A50" s="2" t="e">
        <f>IF(B49="","",IF(A49+B49&gt;DATE('Dados gerais'!$B$7,'Dados gerais'!$B$6,28),"",A49+B49))</f>
        <v>#NUM!</v>
      </c>
      <c r="B50" s="8" t="e">
        <f>IF(A50="","",IF(MOD(YEAR(A50),4)=0,VLOOKUP(MONTH(A50),'Dados gerais'!$D$5:$F$16,3),VLOOKUP(MONTH(A50),'Dados gerais'!$D$5:$E$16,2)))</f>
        <v>#NUM!</v>
      </c>
      <c r="C50" s="7"/>
    </row>
    <row r="51" spans="1:3" x14ac:dyDescent="0.25">
      <c r="A51" s="2" t="e">
        <f>IF(B50="","",IF(A50+B50&gt;DATE('Dados gerais'!$B$7,'Dados gerais'!$B$6,28),"",A50+B50))</f>
        <v>#NUM!</v>
      </c>
      <c r="B51" s="8" t="e">
        <f>IF(A51="","",IF(MOD(YEAR(A51),4)=0,VLOOKUP(MONTH(A51),'Dados gerais'!$D$5:$F$16,3),VLOOKUP(MONTH(A51),'Dados gerais'!$D$5:$E$16,2)))</f>
        <v>#NUM!</v>
      </c>
      <c r="C51" s="7"/>
    </row>
    <row r="52" spans="1:3" x14ac:dyDescent="0.25">
      <c r="A52" s="2" t="e">
        <f>IF(B51="","",IF(A51+B51&gt;DATE('Dados gerais'!$B$7,'Dados gerais'!$B$6,28),"",A51+B51))</f>
        <v>#NUM!</v>
      </c>
      <c r="B52" s="8" t="e">
        <f>IF(A52="","",IF(MOD(YEAR(A52),4)=0,VLOOKUP(MONTH(A52),'Dados gerais'!$D$5:$F$16,3),VLOOKUP(MONTH(A52),'Dados gerais'!$D$5:$E$16,2)))</f>
        <v>#NUM!</v>
      </c>
      <c r="C52" s="7"/>
    </row>
    <row r="53" spans="1:3" x14ac:dyDescent="0.25">
      <c r="A53" s="2" t="e">
        <f>IF(B52="","",IF(A52+B52&gt;DATE('Dados gerais'!$B$7,'Dados gerais'!$B$6,28),"",A52+B52))</f>
        <v>#NUM!</v>
      </c>
      <c r="B53" s="8" t="e">
        <f>IF(A53="","",IF(MOD(YEAR(A53),4)=0,VLOOKUP(MONTH(A53),'Dados gerais'!$D$5:$F$16,3),VLOOKUP(MONTH(A53),'Dados gerais'!$D$5:$E$16,2)))</f>
        <v>#NUM!</v>
      </c>
      <c r="C53" s="7"/>
    </row>
    <row r="54" spans="1:3" x14ac:dyDescent="0.25">
      <c r="A54" s="2" t="e">
        <f>IF(B53="","",IF(A53+B53&gt;DATE('Dados gerais'!$B$7,'Dados gerais'!$B$6,28),"",A53+B53))</f>
        <v>#NUM!</v>
      </c>
      <c r="B54" s="8" t="e">
        <f>IF(A54="","",IF(MOD(YEAR(A54),4)=0,VLOOKUP(MONTH(A54),'Dados gerais'!$D$5:$F$16,3),VLOOKUP(MONTH(A54),'Dados gerais'!$D$5:$E$16,2)))</f>
        <v>#NUM!</v>
      </c>
      <c r="C54" s="7"/>
    </row>
    <row r="55" spans="1:3" x14ac:dyDescent="0.25">
      <c r="A55" s="2" t="e">
        <f>IF(B54="","",IF(A54+B54&gt;DATE('Dados gerais'!$B$7,'Dados gerais'!$B$6,28),"",A54+B54))</f>
        <v>#NUM!</v>
      </c>
      <c r="B55" s="8" t="e">
        <f>IF(A55="","",IF(MOD(YEAR(A55),4)=0,VLOOKUP(MONTH(A55),'Dados gerais'!$D$5:$F$16,3),VLOOKUP(MONTH(A55),'Dados gerais'!$D$5:$E$16,2)))</f>
        <v>#NUM!</v>
      </c>
      <c r="C55" s="7"/>
    </row>
    <row r="56" spans="1:3" x14ac:dyDescent="0.25">
      <c r="A56" s="2" t="e">
        <f>IF(B55="","",IF(A55+B55&gt;DATE('Dados gerais'!$B$7,'Dados gerais'!$B$6,28),"",A55+B55))</f>
        <v>#NUM!</v>
      </c>
      <c r="B56" s="8" t="e">
        <f>IF(A56="","",IF(MOD(YEAR(A56),4)=0,VLOOKUP(MONTH(A56),'Dados gerais'!$D$5:$F$16,3),VLOOKUP(MONTH(A56),'Dados gerais'!$D$5:$E$16,2)))</f>
        <v>#NUM!</v>
      </c>
      <c r="C56" s="7"/>
    </row>
    <row r="57" spans="1:3" x14ac:dyDescent="0.25">
      <c r="A57" s="2" t="e">
        <f>IF(B56="","",IF(A56+B56&gt;DATE('Dados gerais'!$B$7,'Dados gerais'!$B$6,28),"",A56+B56))</f>
        <v>#NUM!</v>
      </c>
      <c r="B57" s="8" t="e">
        <f>IF(A57="","",IF(MOD(YEAR(A57),4)=0,VLOOKUP(MONTH(A57),'Dados gerais'!$D$5:$F$16,3),VLOOKUP(MONTH(A57),'Dados gerais'!$D$5:$E$16,2)))</f>
        <v>#NUM!</v>
      </c>
      <c r="C57" s="7"/>
    </row>
    <row r="58" spans="1:3" x14ac:dyDescent="0.25">
      <c r="A58" s="2" t="e">
        <f>IF(B57="","",IF(A57+B57&gt;DATE('Dados gerais'!$B$7,'Dados gerais'!$B$6,28),"",A57+B57))</f>
        <v>#NUM!</v>
      </c>
      <c r="B58" s="8" t="e">
        <f>IF(A58="","",IF(MOD(YEAR(A58),4)=0,VLOOKUP(MONTH(A58),'Dados gerais'!$D$5:$F$16,3),VLOOKUP(MONTH(A58),'Dados gerais'!$D$5:$E$16,2)))</f>
        <v>#NUM!</v>
      </c>
      <c r="C58" s="7"/>
    </row>
    <row r="59" spans="1:3" x14ac:dyDescent="0.25">
      <c r="A59" s="2" t="e">
        <f>IF(B58="","",IF(A58+B58&gt;DATE('Dados gerais'!$B$7,'Dados gerais'!$B$6,28),"",A58+B58))</f>
        <v>#NUM!</v>
      </c>
      <c r="B59" s="8" t="e">
        <f>IF(A59="","",IF(MOD(YEAR(A59),4)=0,VLOOKUP(MONTH(A59),'Dados gerais'!$D$5:$F$16,3),VLOOKUP(MONTH(A59),'Dados gerais'!$D$5:$E$16,2)))</f>
        <v>#NUM!</v>
      </c>
      <c r="C59" s="7"/>
    </row>
    <row r="60" spans="1:3" x14ac:dyDescent="0.25">
      <c r="A60" s="2" t="e">
        <f>IF(B59="","",IF(A59+B59&gt;DATE('Dados gerais'!$B$7,'Dados gerais'!$B$6,28),"",A59+B59))</f>
        <v>#NUM!</v>
      </c>
      <c r="B60" s="8" t="e">
        <f>IF(A60="","",IF(MOD(YEAR(A60),4)=0,VLOOKUP(MONTH(A60),'Dados gerais'!$D$5:$F$16,3),VLOOKUP(MONTH(A60),'Dados gerais'!$D$5:$E$16,2)))</f>
        <v>#NUM!</v>
      </c>
      <c r="C60" s="7"/>
    </row>
    <row r="61" spans="1:3" x14ac:dyDescent="0.25">
      <c r="A61" s="2" t="e">
        <f>IF(B60="","",IF(A60+B60&gt;DATE('Dados gerais'!$B$7,'Dados gerais'!$B$6,28),"",A60+B60))</f>
        <v>#NUM!</v>
      </c>
      <c r="B61" s="8" t="e">
        <f>IF(A61="","",IF(MOD(YEAR(A61),4)=0,VLOOKUP(MONTH(A61),'Dados gerais'!$D$5:$F$16,3),VLOOKUP(MONTH(A61),'Dados gerais'!$D$5:$E$16,2)))</f>
        <v>#NUM!</v>
      </c>
      <c r="C61" s="7"/>
    </row>
    <row r="62" spans="1:3" x14ac:dyDescent="0.25">
      <c r="A62" s="2" t="e">
        <f>IF(B61="","",IF(A61+B61&gt;DATE('Dados gerais'!$B$7,'Dados gerais'!$B$6,28),"",A61+B61))</f>
        <v>#NUM!</v>
      </c>
      <c r="B62" s="8" t="e">
        <f>IF(A62="","",IF(MOD(YEAR(A62),4)=0,VLOOKUP(MONTH(A62),'Dados gerais'!$D$5:$F$16,3),VLOOKUP(MONTH(A62),'Dados gerais'!$D$5:$E$16,2)))</f>
        <v>#NUM!</v>
      </c>
      <c r="C62" s="7"/>
    </row>
    <row r="63" spans="1:3" x14ac:dyDescent="0.25">
      <c r="A63" s="2" t="e">
        <f>IF(B62="","",IF(A62+B62&gt;DATE('Dados gerais'!$B$7,'Dados gerais'!$B$6,28),"",A62+B62))</f>
        <v>#NUM!</v>
      </c>
      <c r="B63" s="8" t="e">
        <f>IF(A63="","",IF(MOD(YEAR(A63),4)=0,VLOOKUP(MONTH(A63),'Dados gerais'!$D$5:$F$16,3),VLOOKUP(MONTH(A63),'Dados gerais'!$D$5:$E$16,2)))</f>
        <v>#NUM!</v>
      </c>
      <c r="C63" s="7"/>
    </row>
    <row r="64" spans="1:3" x14ac:dyDescent="0.25">
      <c r="A64" s="2" t="e">
        <f>IF(B63="","",IF(A63+B63&gt;DATE('Dados gerais'!$B$7,'Dados gerais'!$B$6,28),"",A63+B63))</f>
        <v>#NUM!</v>
      </c>
      <c r="B64" s="8" t="e">
        <f>IF(A64="","",IF(MOD(YEAR(A64),4)=0,VLOOKUP(MONTH(A64),'Dados gerais'!$D$5:$F$16,3),VLOOKUP(MONTH(A64),'Dados gerais'!$D$5:$E$16,2)))</f>
        <v>#NUM!</v>
      </c>
      <c r="C64" s="7"/>
    </row>
    <row r="65" spans="1:3" x14ac:dyDescent="0.25">
      <c r="A65" s="2" t="e">
        <f>IF(B64="","",IF(A64+B64&gt;DATE('Dados gerais'!$B$7,'Dados gerais'!$B$6,28),"",A64+B64))</f>
        <v>#NUM!</v>
      </c>
      <c r="B65" s="8" t="e">
        <f>IF(A65="","",IF(MOD(YEAR(A65),4)=0,VLOOKUP(MONTH(A65),'Dados gerais'!$D$5:$F$16,3),VLOOKUP(MONTH(A65),'Dados gerais'!$D$5:$E$16,2)))</f>
        <v>#NUM!</v>
      </c>
      <c r="C65" s="7"/>
    </row>
    <row r="66" spans="1:3" x14ac:dyDescent="0.25">
      <c r="A66" s="2" t="e">
        <f>IF(B65="","",IF(A65+B65&gt;DATE('Dados gerais'!$B$7,'Dados gerais'!$B$6,28),"",A65+B65))</f>
        <v>#NUM!</v>
      </c>
      <c r="B66" s="8" t="e">
        <f>IF(A66="","",IF(MOD(YEAR(A66),4)=0,VLOOKUP(MONTH(A66),'Dados gerais'!$D$5:$F$16,3),VLOOKUP(MONTH(A66),'Dados gerais'!$D$5:$E$16,2)))</f>
        <v>#NUM!</v>
      </c>
      <c r="C66" s="7"/>
    </row>
    <row r="67" spans="1:3" x14ac:dyDescent="0.25">
      <c r="A67" s="2" t="e">
        <f>IF(B66="","",IF(A66+B66&gt;DATE('Dados gerais'!$B$7,'Dados gerais'!$B$6,28),"",A66+B66))</f>
        <v>#NUM!</v>
      </c>
      <c r="B67" s="8" t="e">
        <f>IF(A67="","",IF(MOD(YEAR(A67),4)=0,VLOOKUP(MONTH(A67),'Dados gerais'!$D$5:$F$16,3),VLOOKUP(MONTH(A67),'Dados gerais'!$D$5:$E$16,2)))</f>
        <v>#NUM!</v>
      </c>
      <c r="C67" s="7"/>
    </row>
    <row r="68" spans="1:3" x14ac:dyDescent="0.25">
      <c r="A68" s="2" t="e">
        <f>IF(B67="","",IF(A67+B67&gt;DATE('Dados gerais'!$B$7,'Dados gerais'!$B$6,28),"",A67+B67))</f>
        <v>#NUM!</v>
      </c>
      <c r="B68" s="8" t="e">
        <f>IF(A68="","",IF(MOD(YEAR(A68),4)=0,VLOOKUP(MONTH(A68),'Dados gerais'!$D$5:$F$16,3),VLOOKUP(MONTH(A68),'Dados gerais'!$D$5:$E$16,2)))</f>
        <v>#NUM!</v>
      </c>
      <c r="C68" s="7"/>
    </row>
    <row r="69" spans="1:3" x14ac:dyDescent="0.25">
      <c r="A69" s="2" t="e">
        <f>IF(B68="","",IF(A68+B68&gt;DATE('Dados gerais'!$B$7,'Dados gerais'!$B$6,28),"",A68+B68))</f>
        <v>#NUM!</v>
      </c>
      <c r="B69" s="8" t="e">
        <f>IF(A69="","",IF(MOD(YEAR(A69),4)=0,VLOOKUP(MONTH(A69),'Dados gerais'!$D$5:$F$16,3),VLOOKUP(MONTH(A69),'Dados gerais'!$D$5:$E$16,2)))</f>
        <v>#NUM!</v>
      </c>
      <c r="C69" s="7"/>
    </row>
    <row r="70" spans="1:3" x14ac:dyDescent="0.25">
      <c r="A70" s="2" t="e">
        <f>IF(B69="","",IF(A69+B69&gt;DATE('Dados gerais'!$B$7,'Dados gerais'!$B$6,28),"",A69+B69))</f>
        <v>#NUM!</v>
      </c>
      <c r="B70" s="8" t="e">
        <f>IF(A70="","",IF(MOD(YEAR(A70),4)=0,VLOOKUP(MONTH(A70),'Dados gerais'!$D$5:$F$16,3),VLOOKUP(MONTH(A70),'Dados gerais'!$D$5:$E$16,2)))</f>
        <v>#NUM!</v>
      </c>
      <c r="C70" s="7"/>
    </row>
    <row r="71" spans="1:3" x14ac:dyDescent="0.25">
      <c r="A71" s="2" t="e">
        <f>IF(B70="","",IF(A70+B70&gt;DATE('Dados gerais'!$B$7,'Dados gerais'!$B$6,28),"",A70+B70))</f>
        <v>#NUM!</v>
      </c>
      <c r="B71" s="8" t="e">
        <f>IF(A71="","",IF(MOD(YEAR(A71),4)=0,VLOOKUP(MONTH(A71),'Dados gerais'!$D$5:$F$16,3),VLOOKUP(MONTH(A71),'Dados gerais'!$D$5:$E$16,2)))</f>
        <v>#NUM!</v>
      </c>
      <c r="C71" s="7"/>
    </row>
    <row r="72" spans="1:3" x14ac:dyDescent="0.25">
      <c r="A72" s="2" t="e">
        <f>IF(B71="","",IF(A71+B71&gt;DATE('Dados gerais'!$B$7,'Dados gerais'!$B$6,28),"",A71+B71))</f>
        <v>#NUM!</v>
      </c>
      <c r="B72" s="8" t="e">
        <f>IF(A72="","",IF(MOD(YEAR(A72),4)=0,VLOOKUP(MONTH(A72),'Dados gerais'!$D$5:$F$16,3),VLOOKUP(MONTH(A72),'Dados gerais'!$D$5:$E$16,2)))</f>
        <v>#NUM!</v>
      </c>
      <c r="C72" s="7"/>
    </row>
    <row r="73" spans="1:3" x14ac:dyDescent="0.25">
      <c r="A73" s="2" t="e">
        <f>IF(B72="","",IF(A72+B72&gt;DATE('Dados gerais'!$B$7,'Dados gerais'!$B$6,28),"",A72+B72))</f>
        <v>#NUM!</v>
      </c>
      <c r="B73" s="8" t="e">
        <f>IF(A73="","",IF(MOD(YEAR(A73),4)=0,VLOOKUP(MONTH(A73),'Dados gerais'!$D$5:$F$16,3),VLOOKUP(MONTH(A73),'Dados gerais'!$D$5:$E$16,2)))</f>
        <v>#NUM!</v>
      </c>
      <c r="C73" s="7"/>
    </row>
    <row r="74" spans="1:3" x14ac:dyDescent="0.25">
      <c r="A74" s="2" t="e">
        <f>IF(B73="","",IF(A73+B73&gt;DATE('Dados gerais'!$B$7,'Dados gerais'!$B$6,28),"",A73+B73))</f>
        <v>#NUM!</v>
      </c>
      <c r="B74" s="8" t="e">
        <f>IF(A74="","",IF(MOD(YEAR(A74),4)=0,VLOOKUP(MONTH(A74),'Dados gerais'!$D$5:$F$16,3),VLOOKUP(MONTH(A74),'Dados gerais'!$D$5:$E$16,2)))</f>
        <v>#NUM!</v>
      </c>
      <c r="C74" s="7"/>
    </row>
    <row r="75" spans="1:3" x14ac:dyDescent="0.25">
      <c r="A75" s="2" t="e">
        <f>IF(B74="","",IF(A74+B74&gt;DATE('Dados gerais'!$B$7,'Dados gerais'!$B$6,28),"",A74+B74))</f>
        <v>#NUM!</v>
      </c>
      <c r="B75" s="8" t="e">
        <f>IF(A75="","",IF(MOD(YEAR(A75),4)=0,VLOOKUP(MONTH(A75),'Dados gerais'!$D$5:$F$16,3),VLOOKUP(MONTH(A75),'Dados gerais'!$D$5:$E$16,2)))</f>
        <v>#NUM!</v>
      </c>
      <c r="C75" s="7"/>
    </row>
    <row r="76" spans="1:3" x14ac:dyDescent="0.25">
      <c r="A76" s="2" t="e">
        <f>IF(B75="","",IF(A75+B75&gt;DATE('Dados gerais'!$B$7,'Dados gerais'!$B$6,28),"",A75+B75))</f>
        <v>#NUM!</v>
      </c>
      <c r="B76" s="8" t="e">
        <f>IF(A76="","",IF(MOD(YEAR(A76),4)=0,VLOOKUP(MONTH(A76),'Dados gerais'!$D$5:$F$16,3),VLOOKUP(MONTH(A76),'Dados gerais'!$D$5:$E$16,2)))</f>
        <v>#NUM!</v>
      </c>
      <c r="C76" s="7"/>
    </row>
    <row r="77" spans="1:3" x14ac:dyDescent="0.25">
      <c r="A77" s="2" t="e">
        <f>IF(B76="","",IF(A76+B76&gt;DATE('Dados gerais'!$B$7,'Dados gerais'!$B$6,28),"",A76+B76))</f>
        <v>#NUM!</v>
      </c>
      <c r="B77" s="8" t="e">
        <f>IF(A77="","",IF(MOD(YEAR(A77),4)=0,VLOOKUP(MONTH(A77),'Dados gerais'!$D$5:$F$16,3),VLOOKUP(MONTH(A77),'Dados gerais'!$D$5:$E$16,2)))</f>
        <v>#NUM!</v>
      </c>
      <c r="C77" s="7"/>
    </row>
    <row r="78" spans="1:3" x14ac:dyDescent="0.25">
      <c r="A78" s="2" t="e">
        <f>IF(B77="","",IF(A77+B77&gt;DATE('Dados gerais'!$B$7,'Dados gerais'!$B$6,28),"",A77+B77))</f>
        <v>#NUM!</v>
      </c>
      <c r="B78" s="8" t="e">
        <f>IF(A78="","",IF(MOD(YEAR(A78),4)=0,VLOOKUP(MONTH(A78),'Dados gerais'!$D$5:$F$16,3),VLOOKUP(MONTH(A78),'Dados gerais'!$D$5:$E$16,2)))</f>
        <v>#NUM!</v>
      </c>
      <c r="C78" s="7"/>
    </row>
    <row r="79" spans="1:3" x14ac:dyDescent="0.25">
      <c r="A79" s="2" t="e">
        <f>IF(B78="","",IF(A78+B78&gt;DATE('Dados gerais'!$B$7,'Dados gerais'!$B$6,28),"",A78+B78))</f>
        <v>#NUM!</v>
      </c>
      <c r="B79" s="8" t="e">
        <f>IF(A79="","",IF(MOD(YEAR(A79),4)=0,VLOOKUP(MONTH(A79),'Dados gerais'!$D$5:$F$16,3),VLOOKUP(MONTH(A79),'Dados gerais'!$D$5:$E$16,2)))</f>
        <v>#NUM!</v>
      </c>
      <c r="C79" s="7"/>
    </row>
    <row r="80" spans="1:3" x14ac:dyDescent="0.25">
      <c r="A80" s="2" t="e">
        <f>IF(B79="","",IF(A79+B79&gt;DATE('Dados gerais'!$B$7,'Dados gerais'!$B$6,28),"",A79+B79))</f>
        <v>#NUM!</v>
      </c>
      <c r="B80" s="8" t="e">
        <f>IF(A80="","",IF(MOD(YEAR(A80),4)=0,VLOOKUP(MONTH(A80),'Dados gerais'!$D$5:$F$16,3),VLOOKUP(MONTH(A80),'Dados gerais'!$D$5:$E$16,2)))</f>
        <v>#NUM!</v>
      </c>
      <c r="C80" s="7"/>
    </row>
    <row r="81" spans="1:3" x14ac:dyDescent="0.25">
      <c r="A81" s="2" t="e">
        <f>IF(B80="","",IF(A80+B80&gt;DATE('Dados gerais'!$B$7,'Dados gerais'!$B$6,28),"",A80+B80))</f>
        <v>#NUM!</v>
      </c>
      <c r="B81" s="8" t="e">
        <f>IF(A81="","",IF(MOD(YEAR(A81),4)=0,VLOOKUP(MONTH(A81),'Dados gerais'!$D$5:$F$16,3),VLOOKUP(MONTH(A81),'Dados gerais'!$D$5:$E$16,2)))</f>
        <v>#NUM!</v>
      </c>
      <c r="C81" s="7"/>
    </row>
    <row r="82" spans="1:3" x14ac:dyDescent="0.25">
      <c r="A82" s="2" t="e">
        <f>IF(B81="","",IF(A81+B81&gt;DATE('Dados gerais'!$B$7,'Dados gerais'!$B$6,28),"",A81+B81))</f>
        <v>#NUM!</v>
      </c>
      <c r="B82" s="8" t="e">
        <f>IF(A82="","",IF(MOD(YEAR(A82),4)=0,VLOOKUP(MONTH(A82),'Dados gerais'!$D$5:$F$16,3),VLOOKUP(MONTH(A82),'Dados gerais'!$D$5:$E$16,2)))</f>
        <v>#NUM!</v>
      </c>
      <c r="C82" s="7"/>
    </row>
    <row r="83" spans="1:3" x14ac:dyDescent="0.25">
      <c r="A83" s="2" t="e">
        <f>IF(B82="","",IF(A82+B82&gt;DATE('Dados gerais'!$B$7,'Dados gerais'!$B$6,28),"",A82+B82))</f>
        <v>#NUM!</v>
      </c>
      <c r="B83" s="8" t="e">
        <f>IF(A83="","",IF(MOD(YEAR(A83),4)=0,VLOOKUP(MONTH(A83),'Dados gerais'!$D$5:$F$16,3),VLOOKUP(MONTH(A83),'Dados gerais'!$D$5:$E$16,2)))</f>
        <v>#NUM!</v>
      </c>
      <c r="C83" s="7"/>
    </row>
    <row r="84" spans="1:3" x14ac:dyDescent="0.25">
      <c r="A84" s="2" t="e">
        <f>IF(B83="","",IF(A83+B83&gt;DATE('Dados gerais'!$B$7,'Dados gerais'!$B$6,28),"",A83+B83))</f>
        <v>#NUM!</v>
      </c>
      <c r="B84" s="8" t="e">
        <f>IF(A84="","",IF(MOD(YEAR(A84),4)=0,VLOOKUP(MONTH(A84),'Dados gerais'!$D$5:$F$16,3),VLOOKUP(MONTH(A84),'Dados gerais'!$D$5:$E$16,2)))</f>
        <v>#NUM!</v>
      </c>
      <c r="C84" s="7"/>
    </row>
    <row r="85" spans="1:3" x14ac:dyDescent="0.25">
      <c r="A85" s="2" t="e">
        <f>IF(B84="","",IF(A84+B84&gt;DATE('Dados gerais'!$B$7,'Dados gerais'!$B$6,28),"",A84+B84))</f>
        <v>#NUM!</v>
      </c>
      <c r="B85" s="8" t="e">
        <f>IF(A85="","",IF(MOD(YEAR(A85),4)=0,VLOOKUP(MONTH(A85),'Dados gerais'!$D$5:$F$16,3),VLOOKUP(MONTH(A85),'Dados gerais'!$D$5:$E$16,2)))</f>
        <v>#NUM!</v>
      </c>
      <c r="C85" s="7"/>
    </row>
    <row r="86" spans="1:3" x14ac:dyDescent="0.25">
      <c r="A86" s="2" t="e">
        <f>IF(B85="","",IF(A85+B85&gt;DATE('Dados gerais'!$B$7,'Dados gerais'!$B$6,28),"",A85+B85))</f>
        <v>#NUM!</v>
      </c>
      <c r="B86" s="8" t="e">
        <f>IF(A86="","",IF(MOD(YEAR(A86),4)=0,VLOOKUP(MONTH(A86),'Dados gerais'!$D$5:$F$16,3),VLOOKUP(MONTH(A86),'Dados gerais'!$D$5:$E$16,2)))</f>
        <v>#NUM!</v>
      </c>
      <c r="C86" s="7"/>
    </row>
    <row r="87" spans="1:3" x14ac:dyDescent="0.25">
      <c r="A87" s="2" t="e">
        <f>IF(B86="","",IF(A86+B86&gt;DATE('Dados gerais'!$B$7,'Dados gerais'!$B$6,28),"",A86+B86))</f>
        <v>#NUM!</v>
      </c>
      <c r="B87" s="8" t="e">
        <f>IF(A87="","",IF(MOD(YEAR(A87),4)=0,VLOOKUP(MONTH(A87),'Dados gerais'!$D$5:$F$16,3),VLOOKUP(MONTH(A87),'Dados gerais'!$D$5:$E$16,2)))</f>
        <v>#NUM!</v>
      </c>
      <c r="C87" s="7"/>
    </row>
    <row r="88" spans="1:3" x14ac:dyDescent="0.25">
      <c r="A88" s="2" t="e">
        <f>IF(B87="","",IF(A87+B87&gt;DATE('Dados gerais'!$B$7,'Dados gerais'!$B$6,28),"",A87+B87))</f>
        <v>#NUM!</v>
      </c>
      <c r="B88" s="8" t="e">
        <f>IF(A88="","",IF(MOD(YEAR(A88),4)=0,VLOOKUP(MONTH(A88),'Dados gerais'!$D$5:$F$16,3),VLOOKUP(MONTH(A88),'Dados gerais'!$D$5:$E$16,2)))</f>
        <v>#NUM!</v>
      </c>
      <c r="C88" s="7"/>
    </row>
    <row r="89" spans="1:3" x14ac:dyDescent="0.25">
      <c r="A89" s="2" t="e">
        <f>IF(B88="","",IF(A88+B88&gt;DATE('Dados gerais'!$B$7,'Dados gerais'!$B$6,28),"",A88+B88))</f>
        <v>#NUM!</v>
      </c>
      <c r="B89" s="8" t="e">
        <f>IF(A89="","",IF(MOD(YEAR(A89),4)=0,VLOOKUP(MONTH(A89),'Dados gerais'!$D$5:$F$16,3),VLOOKUP(MONTH(A89),'Dados gerais'!$D$5:$E$16,2)))</f>
        <v>#NUM!</v>
      </c>
      <c r="C89" s="7"/>
    </row>
    <row r="90" spans="1:3" x14ac:dyDescent="0.25">
      <c r="A90" s="2" t="e">
        <f>IF(B89="","",IF(A89+B89&gt;DATE('Dados gerais'!$B$7,'Dados gerais'!$B$6,28),"",A89+B89))</f>
        <v>#NUM!</v>
      </c>
      <c r="B90" s="8" t="e">
        <f>IF(A90="","",IF(MOD(YEAR(A90),4)=0,VLOOKUP(MONTH(A90),'Dados gerais'!$D$5:$F$16,3),VLOOKUP(MONTH(A90),'Dados gerais'!$D$5:$E$16,2)))</f>
        <v>#NUM!</v>
      </c>
      <c r="C90" s="7"/>
    </row>
    <row r="91" spans="1:3" x14ac:dyDescent="0.25">
      <c r="A91" s="2" t="e">
        <f>IF(B90="","",IF(A90+B90&gt;DATE('Dados gerais'!$B$7,'Dados gerais'!$B$6,28),"",A90+B90))</f>
        <v>#NUM!</v>
      </c>
      <c r="B91" s="8" t="e">
        <f>IF(A91="","",IF(MOD(YEAR(A91),4)=0,VLOOKUP(MONTH(A91),'Dados gerais'!$D$5:$F$16,3),VLOOKUP(MONTH(A91),'Dados gerais'!$D$5:$E$16,2)))</f>
        <v>#NUM!</v>
      </c>
      <c r="C91" s="7"/>
    </row>
    <row r="92" spans="1:3" x14ac:dyDescent="0.25">
      <c r="A92" s="2" t="e">
        <f>IF(B91="","",IF(A91+B91&gt;DATE('Dados gerais'!$B$7,'Dados gerais'!$B$6,28),"",A91+B91))</f>
        <v>#NUM!</v>
      </c>
      <c r="B92" s="8" t="e">
        <f>IF(A92="","",IF(MOD(YEAR(A92),4)=0,VLOOKUP(MONTH(A92),'Dados gerais'!$D$5:$F$16,3),VLOOKUP(MONTH(A92),'Dados gerais'!$D$5:$E$16,2)))</f>
        <v>#NUM!</v>
      </c>
      <c r="C92" s="7"/>
    </row>
    <row r="93" spans="1:3" x14ac:dyDescent="0.25">
      <c r="A93" s="2" t="e">
        <f>IF(B92="","",IF(A92+B92&gt;DATE('Dados gerais'!$B$7,'Dados gerais'!$B$6,28),"",A92+B92))</f>
        <v>#NUM!</v>
      </c>
      <c r="B93" s="8" t="e">
        <f>IF(A93="","",IF(MOD(YEAR(A93),4)=0,VLOOKUP(MONTH(A93),'Dados gerais'!$D$5:$F$16,3),VLOOKUP(MONTH(A93),'Dados gerais'!$D$5:$E$16,2)))</f>
        <v>#NUM!</v>
      </c>
      <c r="C93" s="7"/>
    </row>
    <row r="94" spans="1:3" x14ac:dyDescent="0.25">
      <c r="A94" s="2" t="e">
        <f>IF(B93="","",IF(A93+B93&gt;DATE('Dados gerais'!$B$7,'Dados gerais'!$B$6,28),"",A93+B93))</f>
        <v>#NUM!</v>
      </c>
      <c r="B94" s="8" t="e">
        <f>IF(A94="","",IF(MOD(YEAR(A94),4)=0,VLOOKUP(MONTH(A94),'Dados gerais'!$D$5:$F$16,3),VLOOKUP(MONTH(A94),'Dados gerais'!$D$5:$E$16,2)))</f>
        <v>#NUM!</v>
      </c>
      <c r="C94" s="7"/>
    </row>
    <row r="95" spans="1:3" x14ac:dyDescent="0.25">
      <c r="A95" s="2" t="e">
        <f>IF(B94="","",IF(A94+B94&gt;DATE('Dados gerais'!$B$7,'Dados gerais'!$B$6,28),"",A94+B94))</f>
        <v>#NUM!</v>
      </c>
      <c r="B95" s="8" t="e">
        <f>IF(A95="","",IF(MOD(YEAR(A95),4)=0,VLOOKUP(MONTH(A95),'Dados gerais'!$D$5:$F$16,3),VLOOKUP(MONTH(A95),'Dados gerais'!$D$5:$E$16,2)))</f>
        <v>#NUM!</v>
      </c>
      <c r="C95" s="7"/>
    </row>
    <row r="96" spans="1:3" x14ac:dyDescent="0.25">
      <c r="A96" s="2" t="e">
        <f>IF(B95="","",IF(A95+B95&gt;DATE('Dados gerais'!$B$7,'Dados gerais'!$B$6,28),"",A95+B95))</f>
        <v>#NUM!</v>
      </c>
      <c r="B96" s="8" t="e">
        <f>IF(A96="","",IF(MOD(YEAR(A96),4)=0,VLOOKUP(MONTH(A96),'Dados gerais'!$D$5:$F$16,3),VLOOKUP(MONTH(A96),'Dados gerais'!$D$5:$E$16,2)))</f>
        <v>#NUM!</v>
      </c>
      <c r="C96" s="7"/>
    </row>
    <row r="97" spans="1:3" x14ac:dyDescent="0.25">
      <c r="A97" s="2" t="e">
        <f>IF(B96="","",IF(A96+B96&gt;DATE('Dados gerais'!$B$7,'Dados gerais'!$B$6,28),"",A96+B96))</f>
        <v>#NUM!</v>
      </c>
      <c r="B97" s="8" t="e">
        <f>IF(A97="","",IF(MOD(YEAR(A97),4)=0,VLOOKUP(MONTH(A97),'Dados gerais'!$D$5:$F$16,3),VLOOKUP(MONTH(A97),'Dados gerais'!$D$5:$E$16,2)))</f>
        <v>#NUM!</v>
      </c>
      <c r="C97" s="7"/>
    </row>
    <row r="98" spans="1:3" x14ac:dyDescent="0.25">
      <c r="A98" s="2" t="e">
        <f>IF(B97="","",IF(A97+B97&gt;DATE('Dados gerais'!$B$7,'Dados gerais'!$B$6,28),"",A97+B97))</f>
        <v>#NUM!</v>
      </c>
      <c r="B98" s="8" t="e">
        <f>IF(A98="","",IF(MOD(YEAR(A98),4)=0,VLOOKUP(MONTH(A98),'Dados gerais'!$D$5:$F$16,3),VLOOKUP(MONTH(A98),'Dados gerais'!$D$5:$E$16,2)))</f>
        <v>#NUM!</v>
      </c>
      <c r="C98" s="7"/>
    </row>
    <row r="99" spans="1:3" x14ac:dyDescent="0.25">
      <c r="A99" s="2" t="e">
        <f>IF(B98="","",IF(A98+B98&gt;DATE('Dados gerais'!$B$7,'Dados gerais'!$B$6,28),"",A98+B98))</f>
        <v>#NUM!</v>
      </c>
      <c r="B99" s="8" t="e">
        <f>IF(A99="","",IF(MOD(YEAR(A99),4)=0,VLOOKUP(MONTH(A99),'Dados gerais'!$D$5:$F$16,3),VLOOKUP(MONTH(A99),'Dados gerais'!$D$5:$E$16,2)))</f>
        <v>#NUM!</v>
      </c>
      <c r="C99" s="7"/>
    </row>
    <row r="100" spans="1:3" x14ac:dyDescent="0.25">
      <c r="A100" s="2" t="e">
        <f>IF(B99="","",IF(A99+B99&gt;DATE('Dados gerais'!$B$7,'Dados gerais'!$B$6,28),"",A99+B99))</f>
        <v>#NUM!</v>
      </c>
      <c r="B100" s="8" t="e">
        <f>IF(A100="","",IF(MOD(YEAR(A100),4)=0,VLOOKUP(MONTH(A100),'Dados gerais'!$D$5:$F$16,3),VLOOKUP(MONTH(A100),'Dados gerais'!$D$5:$E$16,2)))</f>
        <v>#NUM!</v>
      </c>
      <c r="C100" s="7"/>
    </row>
    <row r="101" spans="1:3" x14ac:dyDescent="0.25">
      <c r="A101" s="2" t="e">
        <f>IF(B100="","",IF(A100+B100&gt;DATE('Dados gerais'!$B$7,'Dados gerais'!$B$6,28),"",A100+B100))</f>
        <v>#NUM!</v>
      </c>
      <c r="B101" s="8" t="e">
        <f>IF(A101="","",IF(MOD(YEAR(A101),4)=0,VLOOKUP(MONTH(A101),'Dados gerais'!$D$5:$F$16,3),VLOOKUP(MONTH(A101),'Dados gerais'!$D$5:$E$16,2)))</f>
        <v>#NUM!</v>
      </c>
      <c r="C101" s="7"/>
    </row>
    <row r="102" spans="1:3" x14ac:dyDescent="0.25">
      <c r="A102" s="2" t="e">
        <f>IF(B101="","",IF(A101+B101&gt;DATE('Dados gerais'!$B$7,'Dados gerais'!$B$6,28),"",A101+B101))</f>
        <v>#NUM!</v>
      </c>
      <c r="B102" s="8" t="e">
        <f>IF(A102="","",IF(MOD(YEAR(A102),4)=0,VLOOKUP(MONTH(A102),'Dados gerais'!$D$5:$F$16,3),VLOOKUP(MONTH(A102),'Dados gerais'!$D$5:$E$16,2)))</f>
        <v>#NUM!</v>
      </c>
      <c r="C102" s="7"/>
    </row>
    <row r="103" spans="1:3" x14ac:dyDescent="0.25">
      <c r="A103" s="2" t="e">
        <f>IF(B102="","",IF(A102+B102&gt;DATE('Dados gerais'!$B$7,'Dados gerais'!$B$6,28),"",A102+B102))</f>
        <v>#NUM!</v>
      </c>
      <c r="B103" s="8" t="e">
        <f>IF(A103="","",IF(MOD(YEAR(A103),4)=0,VLOOKUP(MONTH(A103),'Dados gerais'!$D$5:$F$16,3),VLOOKUP(MONTH(A103),'Dados gerais'!$D$5:$E$16,2)))</f>
        <v>#NUM!</v>
      </c>
      <c r="C103" s="7"/>
    </row>
    <row r="104" spans="1:3" x14ac:dyDescent="0.25">
      <c r="A104" s="2" t="e">
        <f>IF(B103="","",IF(A103+B103&gt;DATE('Dados gerais'!$B$7,'Dados gerais'!$B$6,28),"",A103+B103))</f>
        <v>#NUM!</v>
      </c>
      <c r="B104" s="8" t="e">
        <f>IF(A104="","",IF(MOD(YEAR(A104),4)=0,VLOOKUP(MONTH(A104),'Dados gerais'!$D$5:$F$16,3),VLOOKUP(MONTH(A104),'Dados gerais'!$D$5:$E$16,2)))</f>
        <v>#NUM!</v>
      </c>
      <c r="C104" s="7"/>
    </row>
    <row r="105" spans="1:3" x14ac:dyDescent="0.25">
      <c r="A105" s="2" t="e">
        <f>IF(B104="","",IF(A104+B104&gt;DATE('Dados gerais'!$B$7,'Dados gerais'!$B$6,28),"",A104+B104))</f>
        <v>#NUM!</v>
      </c>
      <c r="B105" s="8" t="e">
        <f>IF(A105="","",IF(MOD(YEAR(A105),4)=0,VLOOKUP(MONTH(A105),'Dados gerais'!$D$5:$F$16,3),VLOOKUP(MONTH(A105),'Dados gerais'!$D$5:$E$16,2)))</f>
        <v>#NUM!</v>
      </c>
      <c r="C105" s="7"/>
    </row>
    <row r="106" spans="1:3" x14ac:dyDescent="0.25">
      <c r="A106" s="2" t="e">
        <f>IF(B105="","",IF(A105+B105&gt;DATE('Dados gerais'!$B$7,'Dados gerais'!$B$6,28),"",A105+B105))</f>
        <v>#NUM!</v>
      </c>
      <c r="B106" s="8" t="e">
        <f>IF(A106="","",IF(MOD(YEAR(A106),4)=0,VLOOKUP(MONTH(A106),'Dados gerais'!$D$5:$F$16,3),VLOOKUP(MONTH(A106),'Dados gerais'!$D$5:$E$16,2)))</f>
        <v>#NUM!</v>
      </c>
      <c r="C106" s="7"/>
    </row>
    <row r="107" spans="1:3" x14ac:dyDescent="0.25">
      <c r="A107" s="2" t="e">
        <f>IF(B106="","",IF(A106+B106&gt;DATE('Dados gerais'!$B$7,'Dados gerais'!$B$6,28),"",A106+B106))</f>
        <v>#NUM!</v>
      </c>
      <c r="B107" s="8" t="e">
        <f>IF(A107="","",IF(MOD(YEAR(A107),4)=0,VLOOKUP(MONTH(A107),'Dados gerais'!$D$5:$F$16,3),VLOOKUP(MONTH(A107),'Dados gerais'!$D$5:$E$16,2)))</f>
        <v>#NUM!</v>
      </c>
      <c r="C107" s="7"/>
    </row>
    <row r="108" spans="1:3" x14ac:dyDescent="0.25">
      <c r="A108" s="2" t="e">
        <f>IF(B107="","",IF(A107+B107&gt;DATE('Dados gerais'!$B$7,'Dados gerais'!$B$6,28),"",A107+B107))</f>
        <v>#NUM!</v>
      </c>
      <c r="B108" s="8" t="e">
        <f>IF(A108="","",IF(MOD(YEAR(A108),4)=0,VLOOKUP(MONTH(A108),'Dados gerais'!$D$5:$F$16,3),VLOOKUP(MONTH(A108),'Dados gerais'!$D$5:$E$16,2)))</f>
        <v>#NUM!</v>
      </c>
      <c r="C108" s="7"/>
    </row>
    <row r="109" spans="1:3" x14ac:dyDescent="0.25">
      <c r="A109" s="2" t="e">
        <f>IF(B108="","",IF(A108+B108&gt;DATE('Dados gerais'!$B$7,'Dados gerais'!$B$6,28),"",A108+B108))</f>
        <v>#NUM!</v>
      </c>
      <c r="B109" s="8" t="e">
        <f>IF(A109="","",IF(MOD(YEAR(A109),4)=0,VLOOKUP(MONTH(A109),'Dados gerais'!$D$5:$F$16,3),VLOOKUP(MONTH(A109),'Dados gerais'!$D$5:$E$16,2)))</f>
        <v>#NUM!</v>
      </c>
      <c r="C109" s="7"/>
    </row>
    <row r="110" spans="1:3" x14ac:dyDescent="0.25">
      <c r="A110" s="2" t="e">
        <f>IF(B109="","",IF(A109+B109&gt;DATE('Dados gerais'!$B$7,'Dados gerais'!$B$6,28),"",A109+B109))</f>
        <v>#NUM!</v>
      </c>
      <c r="B110" s="8" t="e">
        <f>IF(A110="","",IF(MOD(YEAR(A110),4)=0,VLOOKUP(MONTH(A110),'Dados gerais'!$D$5:$F$16,3),VLOOKUP(MONTH(A110),'Dados gerais'!$D$5:$E$16,2)))</f>
        <v>#NUM!</v>
      </c>
      <c r="C110" s="7"/>
    </row>
    <row r="111" spans="1:3" x14ac:dyDescent="0.25">
      <c r="A111" s="2" t="e">
        <f>IF(B110="","",IF(A110+B110&gt;DATE('Dados gerais'!$B$7,'Dados gerais'!$B$6,28),"",A110+B110))</f>
        <v>#NUM!</v>
      </c>
      <c r="B111" s="8" t="e">
        <f>IF(A111="","",IF(MOD(YEAR(A111),4)=0,VLOOKUP(MONTH(A111),'Dados gerais'!$D$5:$F$16,3),VLOOKUP(MONTH(A111),'Dados gerais'!$D$5:$E$16,2)))</f>
        <v>#NUM!</v>
      </c>
      <c r="C111" s="7"/>
    </row>
    <row r="112" spans="1:3" x14ac:dyDescent="0.25">
      <c r="A112" s="2" t="e">
        <f>IF(B111="","",IF(A111+B111&gt;DATE('Dados gerais'!$B$7,'Dados gerais'!$B$6,28),"",A111+B111))</f>
        <v>#NUM!</v>
      </c>
      <c r="B112" s="8" t="e">
        <f>IF(A112="","",IF(MOD(YEAR(A112),4)=0,VLOOKUP(MONTH(A112),'Dados gerais'!$D$5:$F$16,3),VLOOKUP(MONTH(A112),'Dados gerais'!$D$5:$E$16,2)))</f>
        <v>#NUM!</v>
      </c>
      <c r="C112" s="7"/>
    </row>
    <row r="113" spans="1:3" x14ac:dyDescent="0.25">
      <c r="A113" s="2" t="e">
        <f>IF(B112="","",IF(A112+B112&gt;DATE('Dados gerais'!$B$7,'Dados gerais'!$B$6,28),"",A112+B112))</f>
        <v>#NUM!</v>
      </c>
      <c r="B113" s="8" t="e">
        <f>IF(A113="","",IF(MOD(YEAR(A113),4)=0,VLOOKUP(MONTH(A113),'Dados gerais'!$D$5:$F$16,3),VLOOKUP(MONTH(A113),'Dados gerais'!$D$5:$E$16,2)))</f>
        <v>#NUM!</v>
      </c>
      <c r="C113" s="7"/>
    </row>
    <row r="114" spans="1:3" x14ac:dyDescent="0.25">
      <c r="A114" s="2" t="e">
        <f>IF(B113="","",IF(A113+B113&gt;DATE('Dados gerais'!$B$7,'Dados gerais'!$B$6,28),"",A113+B113))</f>
        <v>#NUM!</v>
      </c>
      <c r="B114" s="8" t="e">
        <f>IF(A114="","",IF(MOD(YEAR(A114),4)=0,VLOOKUP(MONTH(A114),'Dados gerais'!$D$5:$F$16,3),VLOOKUP(MONTH(A114),'Dados gerais'!$D$5:$E$16,2)))</f>
        <v>#NUM!</v>
      </c>
      <c r="C114" s="7"/>
    </row>
    <row r="115" spans="1:3" x14ac:dyDescent="0.25">
      <c r="A115" s="2" t="e">
        <f>IF(B114="","",IF(A114+B114&gt;DATE('Dados gerais'!$B$7,'Dados gerais'!$B$6,28),"",A114+B114))</f>
        <v>#NUM!</v>
      </c>
      <c r="B115" s="8" t="e">
        <f>IF(A115="","",IF(MOD(YEAR(A115),4)=0,VLOOKUP(MONTH(A115),'Dados gerais'!$D$5:$F$16,3),VLOOKUP(MONTH(A115),'Dados gerais'!$D$5:$E$16,2)))</f>
        <v>#NUM!</v>
      </c>
      <c r="C115" s="7"/>
    </row>
    <row r="116" spans="1:3" x14ac:dyDescent="0.25">
      <c r="A116" s="2" t="e">
        <f>IF(B115="","",IF(A115+B115&gt;DATE('Dados gerais'!$B$7,'Dados gerais'!$B$6,28),"",A115+B115))</f>
        <v>#NUM!</v>
      </c>
      <c r="B116" s="8" t="e">
        <f>IF(A116="","",IF(MOD(YEAR(A116),4)=0,VLOOKUP(MONTH(A116),'Dados gerais'!$D$5:$F$16,3),VLOOKUP(MONTH(A116),'Dados gerais'!$D$5:$E$16,2)))</f>
        <v>#NUM!</v>
      </c>
      <c r="C116" s="7"/>
    </row>
    <row r="117" spans="1:3" x14ac:dyDescent="0.25">
      <c r="A117" s="2" t="e">
        <f>IF(B116="","",IF(A116+B116&gt;DATE('Dados gerais'!$B$7,'Dados gerais'!$B$6,28),"",A116+B116))</f>
        <v>#NUM!</v>
      </c>
      <c r="B117" s="8" t="e">
        <f>IF(A117="","",IF(MOD(YEAR(A117),4)=0,VLOOKUP(MONTH(A117),'Dados gerais'!$D$5:$F$16,3),VLOOKUP(MONTH(A117),'Dados gerais'!$D$5:$E$16,2)))</f>
        <v>#NUM!</v>
      </c>
      <c r="C117" s="7"/>
    </row>
    <row r="118" spans="1:3" x14ac:dyDescent="0.25">
      <c r="A118" s="2" t="e">
        <f>IF(B117="","",IF(A117+B117&gt;DATE('Dados gerais'!$B$7,'Dados gerais'!$B$6,28),"",A117+B117))</f>
        <v>#NUM!</v>
      </c>
      <c r="B118" s="8" t="e">
        <f>IF(A118="","",IF(MOD(YEAR(A118),4)=0,VLOOKUP(MONTH(A118),'Dados gerais'!$D$5:$F$16,3),VLOOKUP(MONTH(A118),'Dados gerais'!$D$5:$E$16,2)))</f>
        <v>#NUM!</v>
      </c>
      <c r="C118" s="7"/>
    </row>
    <row r="119" spans="1:3" x14ac:dyDescent="0.25">
      <c r="A119" s="2" t="e">
        <f>IF(B118="","",IF(A118+B118&gt;DATE('Dados gerais'!$B$7,'Dados gerais'!$B$6,28),"",A118+B118))</f>
        <v>#NUM!</v>
      </c>
      <c r="B119" s="8" t="e">
        <f>IF(A119="","",IF(MOD(YEAR(A119),4)=0,VLOOKUP(MONTH(A119),'Dados gerais'!$D$5:$F$16,3),VLOOKUP(MONTH(A119),'Dados gerais'!$D$5:$E$16,2)))</f>
        <v>#NUM!</v>
      </c>
      <c r="C119" s="7"/>
    </row>
    <row r="120" spans="1:3" x14ac:dyDescent="0.25">
      <c r="A120" s="2" t="e">
        <f>IF(B119="","",IF(A119+B119&gt;DATE('Dados gerais'!$B$7,'Dados gerais'!$B$6,28),"",A119+B119))</f>
        <v>#NUM!</v>
      </c>
      <c r="B120" s="8" t="e">
        <f>IF(A120="","",IF(MOD(YEAR(A120),4)=0,VLOOKUP(MONTH(A120),'Dados gerais'!$D$5:$F$16,3),VLOOKUP(MONTH(A120),'Dados gerais'!$D$5:$E$16,2)))</f>
        <v>#NUM!</v>
      </c>
      <c r="C120" s="7"/>
    </row>
    <row r="121" spans="1:3" x14ac:dyDescent="0.25">
      <c r="A121" s="2" t="e">
        <f>IF(B120="","",IF(A120+B120&gt;DATE('Dados gerais'!$B$7,'Dados gerais'!$B$6,28),"",A120+B120))</f>
        <v>#NUM!</v>
      </c>
      <c r="B121" s="8" t="e">
        <f>IF(A121="","",IF(MOD(YEAR(A121),4)=0,VLOOKUP(MONTH(A121),'Dados gerais'!$D$5:$F$16,3),VLOOKUP(MONTH(A121),'Dados gerais'!$D$5:$E$16,2)))</f>
        <v>#NUM!</v>
      </c>
      <c r="C121" s="7"/>
    </row>
    <row r="122" spans="1:3" x14ac:dyDescent="0.25">
      <c r="A122" s="2" t="e">
        <f>IF(B121="","",IF(A121+B121&gt;DATE('Dados gerais'!$B$7,'Dados gerais'!$B$6,28),"",A121+B121))</f>
        <v>#NUM!</v>
      </c>
      <c r="B122" s="8" t="e">
        <f>IF(A122="","",IF(MOD(YEAR(A122),4)=0,VLOOKUP(MONTH(A122),'Dados gerais'!$D$5:$F$16,3),VLOOKUP(MONTH(A122),'Dados gerais'!$D$5:$E$16,2)))</f>
        <v>#NUM!</v>
      </c>
      <c r="C122" s="7"/>
    </row>
    <row r="123" spans="1:3" x14ac:dyDescent="0.25">
      <c r="A123" s="2" t="e">
        <f>IF(B122="","",IF(A122+B122&gt;DATE('Dados gerais'!$B$7,'Dados gerais'!$B$6,28),"",A122+B122))</f>
        <v>#NUM!</v>
      </c>
      <c r="B123" s="8" t="e">
        <f>IF(A123="","",IF(MOD(YEAR(A123),4)=0,VLOOKUP(MONTH(A123),'Dados gerais'!$D$5:$F$16,3),VLOOKUP(MONTH(A123),'Dados gerais'!$D$5:$E$16,2)))</f>
        <v>#NUM!</v>
      </c>
      <c r="C123" s="7"/>
    </row>
    <row r="124" spans="1:3" x14ac:dyDescent="0.25">
      <c r="A124" s="2" t="e">
        <f>IF(B123="","",IF(A123+B123&gt;DATE('Dados gerais'!$B$7,'Dados gerais'!$B$6,28),"",A123+B123))</f>
        <v>#NUM!</v>
      </c>
      <c r="B124" s="8" t="e">
        <f>IF(A124="","",IF(MOD(YEAR(A124),4)=0,VLOOKUP(MONTH(A124),'Dados gerais'!$D$5:$F$16,3),VLOOKUP(MONTH(A124),'Dados gerais'!$D$5:$E$16,2)))</f>
        <v>#NUM!</v>
      </c>
      <c r="C124" s="7"/>
    </row>
    <row r="125" spans="1:3" x14ac:dyDescent="0.25">
      <c r="A125" s="2" t="e">
        <f>IF(B124="","",IF(A124+B124&gt;DATE('Dados gerais'!$B$7,'Dados gerais'!$B$6,28),"",A124+B124))</f>
        <v>#NUM!</v>
      </c>
      <c r="B125" s="8" t="e">
        <f>IF(A125="","",IF(MOD(YEAR(A125),4)=0,VLOOKUP(MONTH(A125),'Dados gerais'!$D$5:$F$16,3),VLOOKUP(MONTH(A125),'Dados gerais'!$D$5:$E$16,2)))</f>
        <v>#NUM!</v>
      </c>
      <c r="C125" s="7"/>
    </row>
    <row r="126" spans="1:3" x14ac:dyDescent="0.25">
      <c r="A126" s="2" t="e">
        <f>IF(B125="","",IF(A125+B125&gt;DATE('Dados gerais'!$B$7,'Dados gerais'!$B$6,28),"",A125+B125))</f>
        <v>#NUM!</v>
      </c>
      <c r="B126" s="8" t="e">
        <f>IF(A126="","",IF(MOD(YEAR(A126),4)=0,VLOOKUP(MONTH(A126),'Dados gerais'!$D$5:$F$16,3),VLOOKUP(MONTH(A126),'Dados gerais'!$D$5:$E$16,2)))</f>
        <v>#NUM!</v>
      </c>
      <c r="C126" s="7"/>
    </row>
    <row r="127" spans="1:3" x14ac:dyDescent="0.25">
      <c r="A127" s="2" t="e">
        <f>IF(B126="","",IF(A126+B126&gt;DATE('Dados gerais'!$B$7,'Dados gerais'!$B$6,28),"",A126+B126))</f>
        <v>#NUM!</v>
      </c>
      <c r="B127" s="8" t="e">
        <f>IF(A127="","",IF(MOD(YEAR(A127),4)=0,VLOOKUP(MONTH(A127),'Dados gerais'!$D$5:$F$16,3),VLOOKUP(MONTH(A127),'Dados gerais'!$D$5:$E$16,2)))</f>
        <v>#NUM!</v>
      </c>
      <c r="C127" s="7"/>
    </row>
    <row r="128" spans="1:3" x14ac:dyDescent="0.25">
      <c r="A128" s="2" t="e">
        <f>IF(B127="","",IF(A127+B127&gt;DATE('Dados gerais'!$B$7,'Dados gerais'!$B$6,28),"",A127+B127))</f>
        <v>#NUM!</v>
      </c>
      <c r="B128" s="8" t="e">
        <f>IF(A128="","",IF(MOD(YEAR(A128),4)=0,VLOOKUP(MONTH(A128),'Dados gerais'!$D$5:$F$16,3),VLOOKUP(MONTH(A128),'Dados gerais'!$D$5:$E$16,2)))</f>
        <v>#NUM!</v>
      </c>
      <c r="C128" s="7"/>
    </row>
    <row r="129" spans="1:3" x14ac:dyDescent="0.25">
      <c r="A129" s="2" t="e">
        <f>IF(B128="","",IF(A128+B128&gt;DATE('Dados gerais'!$B$7,'Dados gerais'!$B$6,28),"",A128+B128))</f>
        <v>#NUM!</v>
      </c>
      <c r="B129" s="8" t="e">
        <f>IF(A129="","",IF(MOD(YEAR(A129),4)=0,VLOOKUP(MONTH(A129),'Dados gerais'!$D$5:$F$16,3),VLOOKUP(MONTH(A129),'Dados gerais'!$D$5:$E$16,2)))</f>
        <v>#NUM!</v>
      </c>
      <c r="C129" s="7"/>
    </row>
    <row r="130" spans="1:3" x14ac:dyDescent="0.25">
      <c r="A130" s="2" t="e">
        <f>IF(B129="","",IF(A129+B129&gt;DATE('Dados gerais'!$B$7,'Dados gerais'!$B$6,28),"",A129+B129))</f>
        <v>#NUM!</v>
      </c>
      <c r="B130" s="8" t="e">
        <f>IF(A130="","",IF(MOD(YEAR(A130),4)=0,VLOOKUP(MONTH(A130),'Dados gerais'!$D$5:$F$16,3),VLOOKUP(MONTH(A130),'Dados gerais'!$D$5:$E$16,2)))</f>
        <v>#NUM!</v>
      </c>
      <c r="C130" s="7"/>
    </row>
    <row r="131" spans="1:3" x14ac:dyDescent="0.25">
      <c r="A131" s="2" t="e">
        <f>IF(B130="","",IF(A130+B130&gt;DATE('Dados gerais'!$B$7,'Dados gerais'!$B$6,28),"",A130+B130))</f>
        <v>#NUM!</v>
      </c>
      <c r="B131" s="8" t="e">
        <f>IF(A131="","",IF(MOD(YEAR(A131),4)=0,VLOOKUP(MONTH(A131),'Dados gerais'!$D$5:$F$16,3),VLOOKUP(MONTH(A131),'Dados gerais'!$D$5:$E$16,2)))</f>
        <v>#NUM!</v>
      </c>
      <c r="C131" s="7"/>
    </row>
    <row r="132" spans="1:3" x14ac:dyDescent="0.25">
      <c r="A132" s="2" t="e">
        <f>IF(B131="","",IF(A131+B131&gt;DATE('Dados gerais'!$B$7,'Dados gerais'!$B$6,28),"",A131+B131))</f>
        <v>#NUM!</v>
      </c>
      <c r="B132" s="8" t="e">
        <f>IF(A132="","",IF(MOD(YEAR(A132),4)=0,VLOOKUP(MONTH(A132),'Dados gerais'!$D$5:$F$16,3),VLOOKUP(MONTH(A132),'Dados gerais'!$D$5:$E$16,2)))</f>
        <v>#NUM!</v>
      </c>
      <c r="C132" s="7"/>
    </row>
    <row r="133" spans="1:3" x14ac:dyDescent="0.25">
      <c r="A133" s="2" t="e">
        <f>IF(B132="","",IF(A132+B132&gt;DATE('Dados gerais'!$B$7,'Dados gerais'!$B$6,28),"",A132+B132))</f>
        <v>#NUM!</v>
      </c>
      <c r="B133" s="8" t="e">
        <f>IF(A133="","",IF(MOD(YEAR(A133),4)=0,VLOOKUP(MONTH(A133),'Dados gerais'!$D$5:$F$16,3),VLOOKUP(MONTH(A133),'Dados gerais'!$D$5:$E$16,2)))</f>
        <v>#NUM!</v>
      </c>
      <c r="C133" s="7"/>
    </row>
    <row r="134" spans="1:3" x14ac:dyDescent="0.25">
      <c r="A134" s="2" t="e">
        <f>IF(B133="","",IF(A133+B133&gt;DATE('Dados gerais'!$B$7,'Dados gerais'!$B$6,28),"",A133+B133))</f>
        <v>#NUM!</v>
      </c>
      <c r="B134" s="8" t="e">
        <f>IF(A134="","",IF(MOD(YEAR(A134),4)=0,VLOOKUP(MONTH(A134),'Dados gerais'!$D$5:$F$16,3),VLOOKUP(MONTH(A134),'Dados gerais'!$D$5:$E$16,2)))</f>
        <v>#NUM!</v>
      </c>
      <c r="C134" s="7"/>
    </row>
    <row r="135" spans="1:3" x14ac:dyDescent="0.25">
      <c r="A135" s="2" t="e">
        <f>IF(B134="","",IF(A134+B134&gt;DATE('Dados gerais'!$B$7,'Dados gerais'!$B$6,28),"",A134+B134))</f>
        <v>#NUM!</v>
      </c>
      <c r="B135" s="8" t="e">
        <f>IF(A135="","",IF(MOD(YEAR(A135),4)=0,VLOOKUP(MONTH(A135),'Dados gerais'!$D$5:$F$16,3),VLOOKUP(MONTH(A135),'Dados gerais'!$D$5:$E$16,2)))</f>
        <v>#NUM!</v>
      </c>
      <c r="C135" s="7"/>
    </row>
    <row r="136" spans="1:3" x14ac:dyDescent="0.25">
      <c r="A136" s="2" t="e">
        <f>IF(B135="","",IF(A135+B135&gt;DATE('Dados gerais'!$B$7,'Dados gerais'!$B$6,28),"",A135+B135))</f>
        <v>#NUM!</v>
      </c>
      <c r="B136" s="8" t="e">
        <f>IF(A136="","",IF(MOD(YEAR(A136),4)=0,VLOOKUP(MONTH(A136),'Dados gerais'!$D$5:$F$16,3),VLOOKUP(MONTH(A136),'Dados gerais'!$D$5:$E$16,2)))</f>
        <v>#NUM!</v>
      </c>
      <c r="C136" s="7"/>
    </row>
    <row r="137" spans="1:3" x14ac:dyDescent="0.25">
      <c r="A137" s="2" t="e">
        <f>IF(B136="","",IF(A136+B136&gt;DATE('Dados gerais'!$B$7,'Dados gerais'!$B$6,28),"",A136+B136))</f>
        <v>#NUM!</v>
      </c>
      <c r="B137" s="8" t="e">
        <f>IF(A137="","",IF(MOD(YEAR(A137),4)=0,VLOOKUP(MONTH(A137),'Dados gerais'!$D$5:$F$16,3),VLOOKUP(MONTH(A137),'Dados gerais'!$D$5:$E$16,2)))</f>
        <v>#NUM!</v>
      </c>
      <c r="C137" s="7"/>
    </row>
    <row r="138" spans="1:3" x14ac:dyDescent="0.25">
      <c r="A138" s="2" t="e">
        <f>IF(B137="","",IF(A137+B137&gt;DATE('Dados gerais'!$B$7,'Dados gerais'!$B$6,28),"",A137+B137))</f>
        <v>#NUM!</v>
      </c>
      <c r="B138" s="8" t="e">
        <f>IF(A138="","",IF(MOD(YEAR(A138),4)=0,VLOOKUP(MONTH(A138),'Dados gerais'!$D$5:$F$16,3),VLOOKUP(MONTH(A138),'Dados gerais'!$D$5:$E$16,2)))</f>
        <v>#NUM!</v>
      </c>
      <c r="C138" s="7"/>
    </row>
    <row r="139" spans="1:3" x14ac:dyDescent="0.25">
      <c r="A139" s="2" t="e">
        <f>IF(B138="","",IF(A138+B138&gt;DATE('Dados gerais'!$B$7,'Dados gerais'!$B$6,28),"",A138+B138))</f>
        <v>#NUM!</v>
      </c>
      <c r="B139" s="8" t="e">
        <f>IF(A139="","",IF(MOD(YEAR(A139),4)=0,VLOOKUP(MONTH(A139),'Dados gerais'!$D$5:$F$16,3),VLOOKUP(MONTH(A139),'Dados gerais'!$D$5:$E$16,2)))</f>
        <v>#NUM!</v>
      </c>
      <c r="C139" s="7"/>
    </row>
    <row r="140" spans="1:3" x14ac:dyDescent="0.25">
      <c r="A140" s="2" t="e">
        <f>IF(B139="","",IF(A139+B139&gt;DATE('Dados gerais'!$B$7,'Dados gerais'!$B$6,28),"",A139+B139))</f>
        <v>#NUM!</v>
      </c>
      <c r="B140" s="8" t="e">
        <f>IF(A140="","",IF(MOD(YEAR(A140),4)=0,VLOOKUP(MONTH(A140),'Dados gerais'!$D$5:$F$16,3),VLOOKUP(MONTH(A140),'Dados gerais'!$D$5:$E$16,2)))</f>
        <v>#NUM!</v>
      </c>
      <c r="C140" s="7"/>
    </row>
    <row r="141" spans="1:3" x14ac:dyDescent="0.25">
      <c r="A141" s="2" t="e">
        <f>IF(B140="","",IF(A140+B140&gt;DATE('Dados gerais'!$B$7,'Dados gerais'!$B$6,28),"",A140+B140))</f>
        <v>#NUM!</v>
      </c>
      <c r="B141" s="8" t="e">
        <f>IF(A141="","",IF(MOD(YEAR(A141),4)=0,VLOOKUP(MONTH(A141),'Dados gerais'!$D$5:$F$16,3),VLOOKUP(MONTH(A141),'Dados gerais'!$D$5:$E$16,2)))</f>
        <v>#NUM!</v>
      </c>
      <c r="C141" s="7"/>
    </row>
    <row r="142" spans="1:3" x14ac:dyDescent="0.25">
      <c r="A142" s="2" t="e">
        <f>IF(B141="","",IF(A141+B141&gt;DATE('Dados gerais'!$B$7,'Dados gerais'!$B$6,28),"",A141+B141))</f>
        <v>#NUM!</v>
      </c>
      <c r="B142" s="8" t="e">
        <f>IF(A142="","",IF(MOD(YEAR(A142),4)=0,VLOOKUP(MONTH(A142),'Dados gerais'!$D$5:$F$16,3),VLOOKUP(MONTH(A142),'Dados gerais'!$D$5:$E$16,2)))</f>
        <v>#NUM!</v>
      </c>
      <c r="C142" s="7"/>
    </row>
    <row r="143" spans="1:3" x14ac:dyDescent="0.25">
      <c r="A143" s="2" t="e">
        <f>IF(B142="","",IF(A142+B142&gt;DATE('Dados gerais'!$B$7,'Dados gerais'!$B$6,28),"",A142+B142))</f>
        <v>#NUM!</v>
      </c>
      <c r="B143" s="8" t="e">
        <f>IF(A143="","",IF(MOD(YEAR(A143),4)=0,VLOOKUP(MONTH(A143),'Dados gerais'!$D$5:$F$16,3),VLOOKUP(MONTH(A143),'Dados gerais'!$D$5:$E$16,2)))</f>
        <v>#NUM!</v>
      </c>
      <c r="C143" s="7"/>
    </row>
    <row r="144" spans="1:3" x14ac:dyDescent="0.25">
      <c r="A144" s="2" t="e">
        <f>IF(B143="","",IF(A143+B143&gt;DATE('Dados gerais'!$B$7,'Dados gerais'!$B$6,28),"",A143+B143))</f>
        <v>#NUM!</v>
      </c>
      <c r="B144" s="8" t="e">
        <f>IF(A144="","",IF(MOD(YEAR(A144),4)=0,VLOOKUP(MONTH(A144),'Dados gerais'!$D$5:$F$16,3),VLOOKUP(MONTH(A144),'Dados gerais'!$D$5:$E$16,2)))</f>
        <v>#NUM!</v>
      </c>
      <c r="C144" s="7"/>
    </row>
    <row r="145" spans="1:3" x14ac:dyDescent="0.25">
      <c r="A145" s="2" t="e">
        <f>IF(B144="","",IF(A144+B144&gt;DATE('Dados gerais'!$B$7,'Dados gerais'!$B$6,28),"",A144+B144))</f>
        <v>#NUM!</v>
      </c>
      <c r="B145" s="8" t="e">
        <f>IF(A145="","",IF(MOD(YEAR(A145),4)=0,VLOOKUP(MONTH(A145),'Dados gerais'!$D$5:$F$16,3),VLOOKUP(MONTH(A145),'Dados gerais'!$D$5:$E$16,2)))</f>
        <v>#NUM!</v>
      </c>
      <c r="C145" s="7"/>
    </row>
    <row r="146" spans="1:3" x14ac:dyDescent="0.25">
      <c r="A146" s="2" t="e">
        <f>IF(B145="","",IF(A145+B145&gt;DATE('Dados gerais'!$B$7,'Dados gerais'!$B$6,28),"",A145+B145))</f>
        <v>#NUM!</v>
      </c>
      <c r="B146" s="8" t="e">
        <f>IF(A146="","",IF(MOD(YEAR(A146),4)=0,VLOOKUP(MONTH(A146),'Dados gerais'!$D$5:$F$16,3),VLOOKUP(MONTH(A146),'Dados gerais'!$D$5:$E$16,2)))</f>
        <v>#NUM!</v>
      </c>
      <c r="C146" s="7"/>
    </row>
    <row r="147" spans="1:3" x14ac:dyDescent="0.25">
      <c r="A147" s="2" t="e">
        <f>IF(B146="","",IF(A146+B146&gt;DATE('Dados gerais'!$B$7,'Dados gerais'!$B$6,28),"",A146+B146))</f>
        <v>#NUM!</v>
      </c>
      <c r="B147" s="8" t="e">
        <f>IF(A147="","",IF(MOD(YEAR(A147),4)=0,VLOOKUP(MONTH(A147),'Dados gerais'!$D$5:$F$16,3),VLOOKUP(MONTH(A147),'Dados gerais'!$D$5:$E$16,2)))</f>
        <v>#NUM!</v>
      </c>
      <c r="C147" s="7"/>
    </row>
    <row r="148" spans="1:3" x14ac:dyDescent="0.25">
      <c r="A148" s="2" t="e">
        <f>IF(B147="","",IF(A147+B147&gt;DATE('Dados gerais'!$B$7,'Dados gerais'!$B$6,28),"",A147+B147))</f>
        <v>#NUM!</v>
      </c>
      <c r="B148" s="8" t="e">
        <f>IF(A148="","",IF(MOD(YEAR(A148),4)=0,VLOOKUP(MONTH(A148),'Dados gerais'!$D$5:$F$16,3),VLOOKUP(MONTH(A148),'Dados gerais'!$D$5:$E$16,2)))</f>
        <v>#NUM!</v>
      </c>
      <c r="C148" s="7"/>
    </row>
    <row r="149" spans="1:3" x14ac:dyDescent="0.25">
      <c r="A149" s="2" t="e">
        <f>IF(B148="","",IF(A148+B148&gt;DATE('Dados gerais'!$B$7,'Dados gerais'!$B$6,28),"",A148+B148))</f>
        <v>#NUM!</v>
      </c>
      <c r="B149" s="8" t="e">
        <f>IF(A149="","",IF(MOD(YEAR(A149),4)=0,VLOOKUP(MONTH(A149),'Dados gerais'!$D$5:$F$16,3),VLOOKUP(MONTH(A149),'Dados gerais'!$D$5:$E$16,2)))</f>
        <v>#NUM!</v>
      </c>
      <c r="C149" s="7"/>
    </row>
    <row r="150" spans="1:3" x14ac:dyDescent="0.25">
      <c r="A150" s="2" t="e">
        <f>IF(B149="","",IF(A149+B149&gt;DATE('Dados gerais'!$B$7,'Dados gerais'!$B$6,28),"",A149+B149))</f>
        <v>#NUM!</v>
      </c>
      <c r="B150" s="8" t="e">
        <f>IF(A150="","",IF(MOD(YEAR(A150),4)=0,VLOOKUP(MONTH(A150),'Dados gerais'!$D$5:$F$16,3),VLOOKUP(MONTH(A150),'Dados gerais'!$D$5:$E$16,2)))</f>
        <v>#NUM!</v>
      </c>
      <c r="C150" s="7"/>
    </row>
    <row r="151" spans="1:3" x14ac:dyDescent="0.25">
      <c r="A151" s="2" t="e">
        <f>IF(B150="","",IF(A150+B150&gt;DATE('Dados gerais'!$B$7,'Dados gerais'!$B$6,28),"",A150+B150))</f>
        <v>#NUM!</v>
      </c>
      <c r="B151" s="8" t="e">
        <f>IF(A151="","",IF(MOD(YEAR(A151),4)=0,VLOOKUP(MONTH(A151),'Dados gerais'!$D$5:$F$16,3),VLOOKUP(MONTH(A151),'Dados gerais'!$D$5:$E$16,2)))</f>
        <v>#NUM!</v>
      </c>
      <c r="C151" s="7"/>
    </row>
    <row r="152" spans="1:3" x14ac:dyDescent="0.25">
      <c r="A152" s="2" t="e">
        <f>IF(B151="","",IF(A151+B151&gt;DATE('Dados gerais'!$B$7,'Dados gerais'!$B$6,28),"",A151+B151))</f>
        <v>#NUM!</v>
      </c>
      <c r="B152" s="8" t="e">
        <f>IF(A152="","",IF(MOD(YEAR(A152),4)=0,VLOOKUP(MONTH(A152),'Dados gerais'!$D$5:$F$16,3),VLOOKUP(MONTH(A152),'Dados gerais'!$D$5:$E$16,2)))</f>
        <v>#NUM!</v>
      </c>
      <c r="C152" s="7"/>
    </row>
    <row r="153" spans="1:3" x14ac:dyDescent="0.25">
      <c r="A153" s="2" t="e">
        <f>IF(B152="","",IF(A152+B152&gt;DATE('Dados gerais'!$B$7,'Dados gerais'!$B$6,28),"",A152+B152))</f>
        <v>#NUM!</v>
      </c>
      <c r="B153" s="8" t="e">
        <f>IF(A153="","",IF(MOD(YEAR(A153),4)=0,VLOOKUP(MONTH(A153),'Dados gerais'!$D$5:$F$16,3),VLOOKUP(MONTH(A153),'Dados gerais'!$D$5:$E$16,2)))</f>
        <v>#NUM!</v>
      </c>
      <c r="C153" s="7"/>
    </row>
    <row r="154" spans="1:3" x14ac:dyDescent="0.25">
      <c r="A154" s="2" t="e">
        <f>IF(B153="","",IF(A153+B153&gt;DATE('Dados gerais'!$B$7,'Dados gerais'!$B$6,28),"",A153+B153))</f>
        <v>#NUM!</v>
      </c>
      <c r="B154" s="8" t="e">
        <f>IF(A154="","",IF(MOD(YEAR(A154),4)=0,VLOOKUP(MONTH(A154),'Dados gerais'!$D$5:$F$16,3),VLOOKUP(MONTH(A154),'Dados gerais'!$D$5:$E$16,2)))</f>
        <v>#NUM!</v>
      </c>
      <c r="C154" s="7"/>
    </row>
    <row r="155" spans="1:3" x14ac:dyDescent="0.25">
      <c r="A155" s="2" t="e">
        <f>IF(B154="","",IF(A154+B154&gt;DATE('Dados gerais'!$B$7,'Dados gerais'!$B$6,28),"",A154+B154))</f>
        <v>#NUM!</v>
      </c>
      <c r="B155" s="8" t="e">
        <f>IF(A155="","",IF(MOD(YEAR(A155),4)=0,VLOOKUP(MONTH(A155),'Dados gerais'!$D$5:$F$16,3),VLOOKUP(MONTH(A155),'Dados gerais'!$D$5:$E$16,2)))</f>
        <v>#NUM!</v>
      </c>
      <c r="C155" s="7"/>
    </row>
    <row r="156" spans="1:3" x14ac:dyDescent="0.25">
      <c r="A156" s="2" t="e">
        <f>IF(B155="","",IF(A155+B155&gt;DATE('Dados gerais'!$B$7,'Dados gerais'!$B$6,28),"",A155+B155))</f>
        <v>#NUM!</v>
      </c>
      <c r="B156" s="8" t="e">
        <f>IF(A156="","",IF(MOD(YEAR(A156),4)=0,VLOOKUP(MONTH(A156),'Dados gerais'!$D$5:$F$16,3),VLOOKUP(MONTH(A156),'Dados gerais'!$D$5:$E$16,2)))</f>
        <v>#NUM!</v>
      </c>
      <c r="C156" s="7"/>
    </row>
    <row r="157" spans="1:3" x14ac:dyDescent="0.25">
      <c r="A157" s="2" t="e">
        <f>IF(B156="","",IF(A156+B156&gt;DATE('Dados gerais'!$B$7,'Dados gerais'!$B$6,28),"",A156+B156))</f>
        <v>#NUM!</v>
      </c>
      <c r="B157" s="8" t="e">
        <f>IF(A157="","",IF(MOD(YEAR(A157),4)=0,VLOOKUP(MONTH(A157),'Dados gerais'!$D$5:$F$16,3),VLOOKUP(MONTH(A157),'Dados gerais'!$D$5:$E$16,2)))</f>
        <v>#NUM!</v>
      </c>
      <c r="C157" s="7"/>
    </row>
    <row r="158" spans="1:3" x14ac:dyDescent="0.25">
      <c r="A158" s="2" t="e">
        <f>IF(B157="","",IF(A157+B157&gt;DATE('Dados gerais'!$B$7,'Dados gerais'!$B$6,28),"",A157+B157))</f>
        <v>#NUM!</v>
      </c>
      <c r="B158" s="8" t="e">
        <f>IF(A158="","",IF(MOD(YEAR(A158),4)=0,VLOOKUP(MONTH(A158),'Dados gerais'!$D$5:$F$16,3),VLOOKUP(MONTH(A158),'Dados gerais'!$D$5:$E$16,2)))</f>
        <v>#NUM!</v>
      </c>
      <c r="C158" s="7"/>
    </row>
    <row r="159" spans="1:3" x14ac:dyDescent="0.25">
      <c r="A159" s="2" t="e">
        <f>IF(B158="","",IF(A158+B158&gt;DATE('Dados gerais'!$B$7,'Dados gerais'!$B$6,28),"",A158+B158))</f>
        <v>#NUM!</v>
      </c>
      <c r="B159" s="8" t="e">
        <f>IF(A159="","",IF(MOD(YEAR(A159),4)=0,VLOOKUP(MONTH(A159),'Dados gerais'!$D$5:$F$16,3),VLOOKUP(MONTH(A159),'Dados gerais'!$D$5:$E$16,2)))</f>
        <v>#NUM!</v>
      </c>
      <c r="C159" s="7"/>
    </row>
    <row r="160" spans="1:3" x14ac:dyDescent="0.25">
      <c r="A160" s="2" t="e">
        <f>IF(B159="","",IF(A159+B159&gt;DATE('Dados gerais'!$B$7,'Dados gerais'!$B$6,28),"",A159+B159))</f>
        <v>#NUM!</v>
      </c>
      <c r="B160" s="8" t="e">
        <f>IF(A160="","",IF(MOD(YEAR(A160),4)=0,VLOOKUP(MONTH(A160),'Dados gerais'!$D$5:$F$16,3),VLOOKUP(MONTH(A160),'Dados gerais'!$D$5:$E$16,2)))</f>
        <v>#NUM!</v>
      </c>
      <c r="C160" s="7"/>
    </row>
    <row r="161" spans="1:3" x14ac:dyDescent="0.25">
      <c r="A161" s="2" t="e">
        <f>IF(B160="","",IF(A160+B160&gt;DATE('Dados gerais'!$B$7,'Dados gerais'!$B$6,28),"",A160+B160))</f>
        <v>#NUM!</v>
      </c>
      <c r="B161" s="8" t="e">
        <f>IF(A161="","",IF(MOD(YEAR(A161),4)=0,VLOOKUP(MONTH(A161),'Dados gerais'!$D$5:$F$16,3),VLOOKUP(MONTH(A161),'Dados gerais'!$D$5:$E$16,2)))</f>
        <v>#NUM!</v>
      </c>
      <c r="C161" s="7"/>
    </row>
    <row r="162" spans="1:3" x14ac:dyDescent="0.25">
      <c r="A162" s="2" t="e">
        <f>IF(B161="","",IF(A161+B161&gt;DATE('Dados gerais'!$B$7,'Dados gerais'!$B$6,28),"",A161+B161))</f>
        <v>#NUM!</v>
      </c>
      <c r="B162" s="8" t="e">
        <f>IF(A162="","",IF(MOD(YEAR(A162),4)=0,VLOOKUP(MONTH(A162),'Dados gerais'!$D$5:$F$16,3),VLOOKUP(MONTH(A162),'Dados gerais'!$D$5:$E$16,2)))</f>
        <v>#NUM!</v>
      </c>
      <c r="C162" s="7"/>
    </row>
    <row r="163" spans="1:3" x14ac:dyDescent="0.25">
      <c r="A163" s="2" t="e">
        <f>IF(B162="","",IF(A162+B162&gt;DATE('Dados gerais'!$B$7,'Dados gerais'!$B$6,28),"",A162+B162))</f>
        <v>#NUM!</v>
      </c>
      <c r="B163" s="8" t="e">
        <f>IF(A163="","",IF(MOD(YEAR(A163),4)=0,VLOOKUP(MONTH(A163),'Dados gerais'!$D$5:$F$16,3),VLOOKUP(MONTH(A163),'Dados gerais'!$D$5:$E$16,2)))</f>
        <v>#NUM!</v>
      </c>
      <c r="C163" s="7"/>
    </row>
    <row r="164" spans="1:3" x14ac:dyDescent="0.25">
      <c r="A164" s="2" t="e">
        <f>IF(B163="","",IF(A163+B163&gt;DATE('Dados gerais'!$B$7,'Dados gerais'!$B$6,28),"",A163+B163))</f>
        <v>#NUM!</v>
      </c>
      <c r="B164" s="8" t="e">
        <f>IF(A164="","",IF(MOD(YEAR(A164),4)=0,VLOOKUP(MONTH(A164),'Dados gerais'!$D$5:$F$16,3),VLOOKUP(MONTH(A164),'Dados gerais'!$D$5:$E$16,2)))</f>
        <v>#NUM!</v>
      </c>
      <c r="C164" s="7"/>
    </row>
    <row r="165" spans="1:3" x14ac:dyDescent="0.25">
      <c r="A165" s="2" t="e">
        <f>IF(B164="","",IF(A164+B164&gt;DATE('Dados gerais'!$B$7,'Dados gerais'!$B$6,28),"",A164+B164))</f>
        <v>#NUM!</v>
      </c>
      <c r="B165" s="8" t="e">
        <f>IF(A165="","",IF(MOD(YEAR(A165),4)=0,VLOOKUP(MONTH(A165),'Dados gerais'!$D$5:$F$16,3),VLOOKUP(MONTH(A165),'Dados gerais'!$D$5:$E$16,2)))</f>
        <v>#NUM!</v>
      </c>
      <c r="C165" s="7"/>
    </row>
    <row r="166" spans="1:3" x14ac:dyDescent="0.25">
      <c r="A166" s="2" t="e">
        <f>IF(B165="","",IF(A165+B165&gt;DATE('Dados gerais'!$B$7,'Dados gerais'!$B$6,28),"",A165+B165))</f>
        <v>#NUM!</v>
      </c>
      <c r="B166" s="8" t="e">
        <f>IF(A166="","",IF(MOD(YEAR(A166),4)=0,VLOOKUP(MONTH(A166),'Dados gerais'!$D$5:$F$16,3),VLOOKUP(MONTH(A166),'Dados gerais'!$D$5:$E$16,2)))</f>
        <v>#NUM!</v>
      </c>
      <c r="C166" s="7"/>
    </row>
    <row r="167" spans="1:3" x14ac:dyDescent="0.25">
      <c r="A167" s="2" t="e">
        <f>IF(B166="","",IF(A166+B166&gt;DATE('Dados gerais'!$B$7,'Dados gerais'!$B$6,28),"",A166+B166))</f>
        <v>#NUM!</v>
      </c>
      <c r="B167" s="8" t="e">
        <f>IF(A167="","",IF(MOD(YEAR(A167),4)=0,VLOOKUP(MONTH(A167),'Dados gerais'!$D$5:$F$16,3),VLOOKUP(MONTH(A167),'Dados gerais'!$D$5:$E$16,2)))</f>
        <v>#NUM!</v>
      </c>
      <c r="C167" s="7"/>
    </row>
    <row r="168" spans="1:3" x14ac:dyDescent="0.25">
      <c r="A168" s="2" t="e">
        <f>IF(B167="","",IF(A167+B167&gt;DATE('Dados gerais'!$B$7,'Dados gerais'!$B$6,28),"",A167+B167))</f>
        <v>#NUM!</v>
      </c>
      <c r="B168" s="8" t="e">
        <f>IF(A168="","",IF(MOD(YEAR(A168),4)=0,VLOOKUP(MONTH(A168),'Dados gerais'!$D$5:$F$16,3),VLOOKUP(MONTH(A168),'Dados gerais'!$D$5:$E$16,2)))</f>
        <v>#NUM!</v>
      </c>
      <c r="C168" s="7"/>
    </row>
    <row r="169" spans="1:3" x14ac:dyDescent="0.25">
      <c r="A169" s="2" t="e">
        <f>IF(B168="","",IF(A168+B168&gt;DATE('Dados gerais'!$B$7,'Dados gerais'!$B$6,28),"",A168+B168))</f>
        <v>#NUM!</v>
      </c>
      <c r="B169" s="8" t="e">
        <f>IF(A169="","",IF(MOD(YEAR(A169),4)=0,VLOOKUP(MONTH(A169),'Dados gerais'!$D$5:$F$16,3),VLOOKUP(MONTH(A169),'Dados gerais'!$D$5:$E$16,2)))</f>
        <v>#NUM!</v>
      </c>
      <c r="C169" s="7"/>
    </row>
    <row r="170" spans="1:3" x14ac:dyDescent="0.25">
      <c r="A170" s="2" t="e">
        <f>IF(B169="","",IF(A169+B169&gt;DATE('Dados gerais'!$B$7,'Dados gerais'!$B$6,28),"",A169+B169))</f>
        <v>#NUM!</v>
      </c>
      <c r="B170" s="8" t="e">
        <f>IF(A170="","",IF(MOD(YEAR(A170),4)=0,VLOOKUP(MONTH(A170),'Dados gerais'!$D$5:$F$16,3),VLOOKUP(MONTH(A170),'Dados gerais'!$D$5:$E$16,2)))</f>
        <v>#NUM!</v>
      </c>
      <c r="C170" s="7"/>
    </row>
    <row r="171" spans="1:3" x14ac:dyDescent="0.25">
      <c r="A171" s="2" t="e">
        <f>IF(B170="","",IF(A170+B170&gt;DATE('Dados gerais'!$B$7,'Dados gerais'!$B$6,28),"",A170+B170))</f>
        <v>#NUM!</v>
      </c>
      <c r="B171" s="8" t="e">
        <f>IF(A171="","",IF(MOD(YEAR(A171),4)=0,VLOOKUP(MONTH(A171),'Dados gerais'!$D$5:$F$16,3),VLOOKUP(MONTH(A171),'Dados gerais'!$D$5:$E$16,2)))</f>
        <v>#NUM!</v>
      </c>
      <c r="C171" s="7"/>
    </row>
    <row r="172" spans="1:3" x14ac:dyDescent="0.25">
      <c r="A172" s="2" t="e">
        <f>IF(B171="","",IF(A171+B171&gt;DATE('Dados gerais'!$B$7,'Dados gerais'!$B$6,28),"",A171+B171))</f>
        <v>#NUM!</v>
      </c>
      <c r="B172" s="8" t="e">
        <f>IF(A172="","",IF(MOD(YEAR(A172),4)=0,VLOOKUP(MONTH(A172),'Dados gerais'!$D$5:$F$16,3),VLOOKUP(MONTH(A172),'Dados gerais'!$D$5:$E$16,2)))</f>
        <v>#NUM!</v>
      </c>
      <c r="C172" s="7"/>
    </row>
    <row r="173" spans="1:3" x14ac:dyDescent="0.25">
      <c r="A173" s="2" t="e">
        <f>IF(B172="","",IF(A172+B172&gt;DATE('Dados gerais'!$B$7,'Dados gerais'!$B$6,28),"",A172+B172))</f>
        <v>#NUM!</v>
      </c>
      <c r="B173" s="8" t="e">
        <f>IF(A173="","",IF(MOD(YEAR(A173),4)=0,VLOOKUP(MONTH(A173),'Dados gerais'!$D$5:$F$16,3),VLOOKUP(MONTH(A173),'Dados gerais'!$D$5:$E$16,2)))</f>
        <v>#NUM!</v>
      </c>
      <c r="C173" s="7"/>
    </row>
    <row r="174" spans="1:3" x14ac:dyDescent="0.25">
      <c r="A174" s="2" t="e">
        <f>IF(B173="","",IF(A173+B173&gt;DATE('Dados gerais'!$B$7,'Dados gerais'!$B$6,28),"",A173+B173))</f>
        <v>#NUM!</v>
      </c>
      <c r="B174" s="8" t="e">
        <f>IF(A174="","",IF(MOD(YEAR(A174),4)=0,VLOOKUP(MONTH(A174),'Dados gerais'!$D$5:$F$16,3),VLOOKUP(MONTH(A174),'Dados gerais'!$D$5:$E$16,2)))</f>
        <v>#NUM!</v>
      </c>
      <c r="C174" s="7"/>
    </row>
    <row r="175" spans="1:3" x14ac:dyDescent="0.25">
      <c r="A175" s="2" t="e">
        <f>IF(B174="","",IF(A174+B174&gt;DATE('Dados gerais'!$B$7,'Dados gerais'!$B$6,28),"",A174+B174))</f>
        <v>#NUM!</v>
      </c>
      <c r="B175" s="8" t="e">
        <f>IF(A175="","",IF(MOD(YEAR(A175),4)=0,VLOOKUP(MONTH(A175),'Dados gerais'!$D$5:$F$16,3),VLOOKUP(MONTH(A175),'Dados gerais'!$D$5:$E$16,2)))</f>
        <v>#NUM!</v>
      </c>
      <c r="C175" s="7"/>
    </row>
    <row r="176" spans="1:3" x14ac:dyDescent="0.25">
      <c r="A176" s="2" t="e">
        <f>IF(B175="","",IF(A175+B175&gt;DATE('Dados gerais'!$B$7,'Dados gerais'!$B$6,28),"",A175+B175))</f>
        <v>#NUM!</v>
      </c>
      <c r="B176" s="8" t="e">
        <f>IF(A176="","",IF(MOD(YEAR(A176),4)=0,VLOOKUP(MONTH(A176),'Dados gerais'!$D$5:$F$16,3),VLOOKUP(MONTH(A176),'Dados gerais'!$D$5:$E$16,2)))</f>
        <v>#NUM!</v>
      </c>
      <c r="C176" s="7"/>
    </row>
    <row r="177" spans="1:3" x14ac:dyDescent="0.25">
      <c r="A177" s="2" t="e">
        <f>IF(B176="","",IF(A176+B176&gt;DATE('Dados gerais'!$B$7,'Dados gerais'!$B$6,28),"",A176+B176))</f>
        <v>#NUM!</v>
      </c>
      <c r="B177" s="8" t="e">
        <f>IF(A177="","",IF(MOD(YEAR(A177),4)=0,VLOOKUP(MONTH(A177),'Dados gerais'!$D$5:$F$16,3),VLOOKUP(MONTH(A177),'Dados gerais'!$D$5:$E$16,2)))</f>
        <v>#NUM!</v>
      </c>
      <c r="C177" s="7"/>
    </row>
    <row r="178" spans="1:3" x14ac:dyDescent="0.25">
      <c r="A178" s="2" t="e">
        <f>IF(B177="","",IF(A177+B177&gt;DATE('Dados gerais'!$B$7,'Dados gerais'!$B$6,28),"",A177+B177))</f>
        <v>#NUM!</v>
      </c>
      <c r="B178" s="8" t="e">
        <f>IF(A178="","",IF(MOD(YEAR(A178),4)=0,VLOOKUP(MONTH(A178),'Dados gerais'!$D$5:$F$16,3),VLOOKUP(MONTH(A178),'Dados gerais'!$D$5:$E$16,2)))</f>
        <v>#NUM!</v>
      </c>
      <c r="C178" s="7"/>
    </row>
    <row r="179" spans="1:3" x14ac:dyDescent="0.25">
      <c r="A179" s="2" t="e">
        <f>IF(B178="","",IF(A178+B178&gt;DATE('Dados gerais'!$B$7,'Dados gerais'!$B$6,28),"",A178+B178))</f>
        <v>#NUM!</v>
      </c>
      <c r="B179" s="8" t="e">
        <f>IF(A179="","",IF(MOD(YEAR(A179),4)=0,VLOOKUP(MONTH(A179),'Dados gerais'!$D$5:$F$16,3),VLOOKUP(MONTH(A179),'Dados gerais'!$D$5:$E$16,2)))</f>
        <v>#NUM!</v>
      </c>
      <c r="C179" s="7"/>
    </row>
    <row r="180" spans="1:3" x14ac:dyDescent="0.25">
      <c r="A180" s="2" t="e">
        <f>IF(B179="","",IF(A179+B179&gt;DATE('Dados gerais'!$B$7,'Dados gerais'!$B$6,28),"",A179+B179))</f>
        <v>#NUM!</v>
      </c>
      <c r="B180" s="8" t="e">
        <f>IF(A180="","",IF(MOD(YEAR(A180),4)=0,VLOOKUP(MONTH(A180),'Dados gerais'!$D$5:$F$16,3),VLOOKUP(MONTH(A180),'Dados gerais'!$D$5:$E$16,2)))</f>
        <v>#NUM!</v>
      </c>
      <c r="C180" s="7"/>
    </row>
    <row r="181" spans="1:3" x14ac:dyDescent="0.25">
      <c r="A181" s="2" t="e">
        <f>IF(B180="","",IF(A180+B180&gt;DATE('Dados gerais'!$B$7,'Dados gerais'!$B$6,28),"",A180+B180))</f>
        <v>#NUM!</v>
      </c>
      <c r="B181" s="8" t="e">
        <f>IF(A181="","",IF(MOD(YEAR(A181),4)=0,VLOOKUP(MONTH(A181),'Dados gerais'!$D$5:$F$16,3),VLOOKUP(MONTH(A181),'Dados gerais'!$D$5:$E$16,2)))</f>
        <v>#NUM!</v>
      </c>
      <c r="C181" s="7"/>
    </row>
    <row r="182" spans="1:3" x14ac:dyDescent="0.25">
      <c r="A182" s="2" t="e">
        <f>IF(B181="","",IF(A181+B181&gt;DATE('Dados gerais'!$B$7,'Dados gerais'!$B$6,28),"",A181+B181))</f>
        <v>#NUM!</v>
      </c>
      <c r="B182" s="8" t="e">
        <f>IF(A182="","",IF(MOD(YEAR(A182),4)=0,VLOOKUP(MONTH(A182),'Dados gerais'!$D$5:$F$16,3),VLOOKUP(MONTH(A182),'Dados gerais'!$D$5:$E$16,2)))</f>
        <v>#NUM!</v>
      </c>
      <c r="C182" s="7"/>
    </row>
    <row r="183" spans="1:3" x14ac:dyDescent="0.25">
      <c r="A183" s="2" t="e">
        <f>IF(B182="","",IF(A182+B182&gt;DATE('Dados gerais'!$B$7,'Dados gerais'!$B$6,28),"",A182+B182))</f>
        <v>#NUM!</v>
      </c>
      <c r="B183" s="8" t="e">
        <f>IF(A183="","",IF(MOD(YEAR(A183),4)=0,VLOOKUP(MONTH(A183),'Dados gerais'!$D$5:$F$16,3),VLOOKUP(MONTH(A183),'Dados gerais'!$D$5:$E$16,2)))</f>
        <v>#NUM!</v>
      </c>
      <c r="C183" s="7"/>
    </row>
    <row r="184" spans="1:3" x14ac:dyDescent="0.25">
      <c r="A184" s="2" t="e">
        <f>IF(B183="","",IF(A183+B183&gt;DATE('Dados gerais'!$B$7,'Dados gerais'!$B$6,28),"",A183+B183))</f>
        <v>#NUM!</v>
      </c>
      <c r="B184" s="8" t="e">
        <f>IF(A184="","",IF(MOD(YEAR(A184),4)=0,VLOOKUP(MONTH(A184),'Dados gerais'!$D$5:$F$16,3),VLOOKUP(MONTH(A184),'Dados gerais'!$D$5:$E$16,2)))</f>
        <v>#NUM!</v>
      </c>
      <c r="C184" s="7"/>
    </row>
    <row r="185" spans="1:3" x14ac:dyDescent="0.25">
      <c r="A185" s="2" t="e">
        <f>IF(B184="","",IF(A184+B184&gt;DATE('Dados gerais'!$B$7,'Dados gerais'!$B$6,28),"",A184+B184))</f>
        <v>#NUM!</v>
      </c>
      <c r="B185" s="8" t="e">
        <f>IF(A185="","",IF(MOD(YEAR(A185),4)=0,VLOOKUP(MONTH(A185),'Dados gerais'!$D$5:$F$16,3),VLOOKUP(MONTH(A185),'Dados gerais'!$D$5:$E$16,2)))</f>
        <v>#NUM!</v>
      </c>
      <c r="C185" s="7"/>
    </row>
    <row r="186" spans="1:3" x14ac:dyDescent="0.25">
      <c r="A186" s="2" t="e">
        <f>IF(B185="","",IF(A185+B185&gt;DATE('Dados gerais'!$B$7,'Dados gerais'!$B$6,28),"",A185+B185))</f>
        <v>#NUM!</v>
      </c>
      <c r="B186" s="8" t="e">
        <f>IF(A186="","",IF(MOD(YEAR(A186),4)=0,VLOOKUP(MONTH(A186),'Dados gerais'!$D$5:$F$16,3),VLOOKUP(MONTH(A186),'Dados gerais'!$D$5:$E$16,2)))</f>
        <v>#NUM!</v>
      </c>
      <c r="C186" s="7"/>
    </row>
    <row r="187" spans="1:3" x14ac:dyDescent="0.25">
      <c r="A187" s="2" t="e">
        <f>IF(B186="","",IF(A186+B186&gt;DATE('Dados gerais'!$B$7,'Dados gerais'!$B$6,28),"",A186+B186))</f>
        <v>#NUM!</v>
      </c>
      <c r="B187" s="8" t="e">
        <f>IF(A187="","",IF(MOD(YEAR(A187),4)=0,VLOOKUP(MONTH(A187),'Dados gerais'!$D$5:$F$16,3),VLOOKUP(MONTH(A187),'Dados gerais'!$D$5:$E$16,2)))</f>
        <v>#NUM!</v>
      </c>
      <c r="C187" s="7"/>
    </row>
    <row r="188" spans="1:3" x14ac:dyDescent="0.25">
      <c r="A188" s="2" t="e">
        <f>IF(B187="","",IF(A187+B187&gt;DATE('Dados gerais'!$B$7,'Dados gerais'!$B$6,28),"",A187+B187))</f>
        <v>#NUM!</v>
      </c>
      <c r="B188" s="8" t="e">
        <f>IF(A188="","",IF(MOD(YEAR(A188),4)=0,VLOOKUP(MONTH(A188),'Dados gerais'!$D$5:$F$16,3),VLOOKUP(MONTH(A188),'Dados gerais'!$D$5:$E$16,2)))</f>
        <v>#NUM!</v>
      </c>
      <c r="C188" s="7"/>
    </row>
    <row r="189" spans="1:3" x14ac:dyDescent="0.25">
      <c r="A189" s="2" t="e">
        <f>IF(B188="","",IF(A188+B188&gt;DATE('Dados gerais'!$B$7,'Dados gerais'!$B$6,28),"",A188+B188))</f>
        <v>#NUM!</v>
      </c>
      <c r="B189" s="8" t="e">
        <f>IF(A189="","",IF(MOD(YEAR(A189),4)=0,VLOOKUP(MONTH(A189),'Dados gerais'!$D$5:$F$16,3),VLOOKUP(MONTH(A189),'Dados gerais'!$D$5:$E$16,2)))</f>
        <v>#NUM!</v>
      </c>
      <c r="C189" s="7"/>
    </row>
    <row r="190" spans="1:3" x14ac:dyDescent="0.25">
      <c r="A190" s="2" t="e">
        <f>IF(B189="","",IF(A189+B189&gt;DATE('Dados gerais'!$B$7,'Dados gerais'!$B$6,28),"",A189+B189))</f>
        <v>#NUM!</v>
      </c>
      <c r="B190" s="8" t="e">
        <f>IF(A190="","",IF(MOD(YEAR(A190),4)=0,VLOOKUP(MONTH(A190),'Dados gerais'!$D$5:$F$16,3),VLOOKUP(MONTH(A190),'Dados gerais'!$D$5:$E$16,2)))</f>
        <v>#NUM!</v>
      </c>
      <c r="C190" s="7"/>
    </row>
    <row r="191" spans="1:3" x14ac:dyDescent="0.25">
      <c r="A191" s="2" t="e">
        <f>IF(B190="","",IF(A190+B190&gt;DATE('Dados gerais'!$B$7,'Dados gerais'!$B$6,28),"",A190+B190))</f>
        <v>#NUM!</v>
      </c>
      <c r="B191" s="8" t="e">
        <f>IF(A191="","",IF(MOD(YEAR(A191),4)=0,VLOOKUP(MONTH(A191),'Dados gerais'!$D$5:$F$16,3),VLOOKUP(MONTH(A191),'Dados gerais'!$D$5:$E$16,2)))</f>
        <v>#NUM!</v>
      </c>
      <c r="C191" s="7"/>
    </row>
    <row r="192" spans="1:3" x14ac:dyDescent="0.25">
      <c r="A192" s="2" t="e">
        <f>IF(B191="","",IF(A191+B191&gt;DATE('Dados gerais'!$B$7,'Dados gerais'!$B$6,28),"",A191+B191))</f>
        <v>#NUM!</v>
      </c>
      <c r="B192" s="8" t="e">
        <f>IF(A192="","",IF(MOD(YEAR(A192),4)=0,VLOOKUP(MONTH(A192),'Dados gerais'!$D$5:$F$16,3),VLOOKUP(MONTH(A192),'Dados gerais'!$D$5:$E$16,2)))</f>
        <v>#NUM!</v>
      </c>
      <c r="C192" s="7"/>
    </row>
    <row r="193" spans="1:3" x14ac:dyDescent="0.25">
      <c r="A193" s="2" t="e">
        <f>IF(B192="","",IF(A192+B192&gt;DATE('Dados gerais'!$B$7,'Dados gerais'!$B$6,28),"",A192+B192))</f>
        <v>#NUM!</v>
      </c>
      <c r="B193" s="8" t="e">
        <f>IF(A193="","",IF(MOD(YEAR(A193),4)=0,VLOOKUP(MONTH(A193),'Dados gerais'!$D$5:$F$16,3),VLOOKUP(MONTH(A193),'Dados gerais'!$D$5:$E$16,2)))</f>
        <v>#NUM!</v>
      </c>
      <c r="C193" s="7"/>
    </row>
    <row r="194" spans="1:3" x14ac:dyDescent="0.25">
      <c r="A194" s="2" t="e">
        <f>IF(B193="","",IF(A193+B193&gt;DATE('Dados gerais'!$B$7,'Dados gerais'!$B$6,28),"",A193+B193))</f>
        <v>#NUM!</v>
      </c>
      <c r="B194" s="8" t="e">
        <f>IF(A194="","",IF(MOD(YEAR(A194),4)=0,VLOOKUP(MONTH(A194),'Dados gerais'!$D$5:$F$16,3),VLOOKUP(MONTH(A194),'Dados gerais'!$D$5:$E$16,2)))</f>
        <v>#NUM!</v>
      </c>
      <c r="C194" s="7"/>
    </row>
    <row r="195" spans="1:3" x14ac:dyDescent="0.25">
      <c r="A195" s="2" t="e">
        <f>IF(B194="","",IF(A194+B194&gt;DATE('Dados gerais'!$B$7,'Dados gerais'!$B$6,28),"",A194+B194))</f>
        <v>#NUM!</v>
      </c>
      <c r="B195" s="8" t="e">
        <f>IF(A195="","",IF(MOD(YEAR(A195),4)=0,VLOOKUP(MONTH(A195),'Dados gerais'!$D$5:$F$16,3),VLOOKUP(MONTH(A195),'Dados gerais'!$D$5:$E$16,2)))</f>
        <v>#NUM!</v>
      </c>
      <c r="C195" s="7"/>
    </row>
    <row r="196" spans="1:3" x14ac:dyDescent="0.25">
      <c r="A196" s="2" t="e">
        <f>IF(B195="","",IF(A195+B195&gt;DATE('Dados gerais'!$B$7,'Dados gerais'!$B$6,28),"",A195+B195))</f>
        <v>#NUM!</v>
      </c>
      <c r="B196" s="8" t="e">
        <f>IF(A196="","",IF(MOD(YEAR(A196),4)=0,VLOOKUP(MONTH(A196),'Dados gerais'!$D$5:$F$16,3),VLOOKUP(MONTH(A196),'Dados gerais'!$D$5:$E$16,2)))</f>
        <v>#NUM!</v>
      </c>
      <c r="C196" s="7"/>
    </row>
    <row r="197" spans="1:3" x14ac:dyDescent="0.25">
      <c r="A197" s="2" t="e">
        <f>IF(B196="","",IF(A196+B196&gt;DATE('Dados gerais'!$B$7,'Dados gerais'!$B$6,28),"",A196+B196))</f>
        <v>#NUM!</v>
      </c>
      <c r="B197" s="8" t="e">
        <f>IF(A197="","",IF(MOD(YEAR(A197),4)=0,VLOOKUP(MONTH(A197),'Dados gerais'!$D$5:$F$16,3),VLOOKUP(MONTH(A197),'Dados gerais'!$D$5:$E$16,2)))</f>
        <v>#NUM!</v>
      </c>
      <c r="C197" s="7"/>
    </row>
    <row r="198" spans="1:3" x14ac:dyDescent="0.25">
      <c r="A198" s="2" t="e">
        <f>IF(B197="","",IF(A197+B197&gt;DATE('Dados gerais'!$B$7,'Dados gerais'!$B$6,28),"",A197+B197))</f>
        <v>#NUM!</v>
      </c>
      <c r="B198" s="8" t="e">
        <f>IF(A198="","",IF(MOD(YEAR(A198),4)=0,VLOOKUP(MONTH(A198),'Dados gerais'!$D$5:$F$16,3),VLOOKUP(MONTH(A198),'Dados gerais'!$D$5:$E$16,2)))</f>
        <v>#NUM!</v>
      </c>
      <c r="C198" s="7"/>
    </row>
    <row r="199" spans="1:3" x14ac:dyDescent="0.25">
      <c r="A199" s="2" t="e">
        <f>IF(B198="","",IF(A198+B198&gt;DATE('Dados gerais'!$B$7,'Dados gerais'!$B$6,28),"",A198+B198))</f>
        <v>#NUM!</v>
      </c>
      <c r="B199" s="8" t="e">
        <f>IF(A199="","",IF(MOD(YEAR(A199),4)=0,VLOOKUP(MONTH(A199),'Dados gerais'!$D$5:$F$16,3),VLOOKUP(MONTH(A199),'Dados gerais'!$D$5:$E$16,2)))</f>
        <v>#NUM!</v>
      </c>
      <c r="C199" s="7"/>
    </row>
    <row r="200" spans="1:3" x14ac:dyDescent="0.25">
      <c r="A200" s="2" t="e">
        <f>IF(B199="","",IF(A199+B199&gt;DATE('Dados gerais'!$B$7,'Dados gerais'!$B$6,28),"",A199+B199))</f>
        <v>#NUM!</v>
      </c>
      <c r="B200" s="8" t="e">
        <f>IF(A200="","",IF(MOD(YEAR(A200),4)=0,VLOOKUP(MONTH(A200),'Dados gerais'!$D$5:$F$16,3),VLOOKUP(MONTH(A200),'Dados gerais'!$D$5:$E$16,2)))</f>
        <v>#NUM!</v>
      </c>
      <c r="C200" s="7"/>
    </row>
    <row r="201" spans="1:3" x14ac:dyDescent="0.25">
      <c r="A201" s="2" t="e">
        <f>IF(B200="","",IF(A200+B200&gt;DATE('Dados gerais'!$B$7,'Dados gerais'!$B$6,28),"",A200+B200))</f>
        <v>#NUM!</v>
      </c>
      <c r="B201" s="8" t="e">
        <f>IF(A201="","",IF(MOD(YEAR(A201),4)=0,VLOOKUP(MONTH(A201),'Dados gerais'!$D$5:$F$16,3),VLOOKUP(MONTH(A201),'Dados gerais'!$D$5:$E$16,2)))</f>
        <v>#NUM!</v>
      </c>
      <c r="C201" s="7"/>
    </row>
    <row r="202" spans="1:3" x14ac:dyDescent="0.25">
      <c r="A202" s="2" t="e">
        <f>IF(B201="","",IF(A201+B201&gt;DATE('Dados gerais'!$B$7,'Dados gerais'!$B$6,28),"",A201+B201))</f>
        <v>#NUM!</v>
      </c>
      <c r="B202" s="8" t="e">
        <f>IF(A202="","",IF(MOD(YEAR(A202),4)=0,VLOOKUP(MONTH(A202),'Dados gerais'!$D$5:$F$16,3),VLOOKUP(MONTH(A202),'Dados gerais'!$D$5:$E$16,2)))</f>
        <v>#NUM!</v>
      </c>
      <c r="C202" s="7"/>
    </row>
    <row r="203" spans="1:3" x14ac:dyDescent="0.25">
      <c r="A203" s="2" t="e">
        <f>IF(B202="","",IF(A202+B202&gt;DATE('Dados gerais'!$B$7,'Dados gerais'!$B$6,28),"",A202+B202))</f>
        <v>#NUM!</v>
      </c>
      <c r="B203" s="8" t="e">
        <f>IF(A203="","",IF(MOD(YEAR(A203),4)=0,VLOOKUP(MONTH(A203),'Dados gerais'!$D$5:$F$16,3),VLOOKUP(MONTH(A203),'Dados gerais'!$D$5:$E$16,2)))</f>
        <v>#NUM!</v>
      </c>
      <c r="C203" s="7"/>
    </row>
    <row r="204" spans="1:3" x14ac:dyDescent="0.25">
      <c r="A204" s="2" t="e">
        <f>IF(B203="","",IF(A203+B203&gt;DATE('Dados gerais'!$B$7,'Dados gerais'!$B$6,28),"",A203+B203))</f>
        <v>#NUM!</v>
      </c>
      <c r="B204" s="8" t="e">
        <f>IF(A204="","",IF(MOD(YEAR(A204),4)=0,VLOOKUP(MONTH(A204),'Dados gerais'!$D$5:$F$16,3),VLOOKUP(MONTH(A204),'Dados gerais'!$D$5:$E$16,2)))</f>
        <v>#NUM!</v>
      </c>
      <c r="C204" s="7"/>
    </row>
    <row r="205" spans="1:3" x14ac:dyDescent="0.25">
      <c r="A205" s="2" t="e">
        <f>IF(B204="","",IF(A204+B204&gt;DATE('Dados gerais'!$B$7,'Dados gerais'!$B$6,28),"",A204+B204))</f>
        <v>#NUM!</v>
      </c>
      <c r="B205" s="8" t="e">
        <f>IF(A205="","",IF(MOD(YEAR(A205),4)=0,VLOOKUP(MONTH(A205),'Dados gerais'!$D$5:$F$16,3),VLOOKUP(MONTH(A205),'Dados gerais'!$D$5:$E$16,2)))</f>
        <v>#NUM!</v>
      </c>
      <c r="C205" s="7"/>
    </row>
    <row r="206" spans="1:3" x14ac:dyDescent="0.25">
      <c r="A206" s="2" t="e">
        <f>IF(B205="","",IF(A205+B205&gt;DATE('Dados gerais'!$B$7,'Dados gerais'!$B$6,28),"",A205+B205))</f>
        <v>#NUM!</v>
      </c>
      <c r="B206" s="8" t="e">
        <f>IF(A206="","",IF(MOD(YEAR(A206),4)=0,VLOOKUP(MONTH(A206),'Dados gerais'!$D$5:$F$16,3),VLOOKUP(MONTH(A206),'Dados gerais'!$D$5:$E$16,2)))</f>
        <v>#NUM!</v>
      </c>
      <c r="C206" s="7"/>
    </row>
    <row r="207" spans="1:3" x14ac:dyDescent="0.25">
      <c r="A207" s="2" t="e">
        <f>IF(B206="","",IF(A206+B206&gt;DATE('Dados gerais'!$B$7,'Dados gerais'!$B$6,28),"",A206+B206))</f>
        <v>#NUM!</v>
      </c>
      <c r="B207" s="8" t="e">
        <f>IF(A207="","",IF(MOD(YEAR(A207),4)=0,VLOOKUP(MONTH(A207),'Dados gerais'!$D$5:$F$16,3),VLOOKUP(MONTH(A207),'Dados gerais'!$D$5:$E$16,2)))</f>
        <v>#NUM!</v>
      </c>
      <c r="C207" s="7"/>
    </row>
    <row r="208" spans="1:3" x14ac:dyDescent="0.25">
      <c r="A208" s="2" t="e">
        <f>IF(B207="","",IF(A207+B207&gt;DATE('Dados gerais'!$B$7,'Dados gerais'!$B$6,28),"",A207+B207))</f>
        <v>#NUM!</v>
      </c>
      <c r="B208" s="8" t="e">
        <f>IF(A208="","",IF(MOD(YEAR(A208),4)=0,VLOOKUP(MONTH(A208),'Dados gerais'!$D$5:$F$16,3),VLOOKUP(MONTH(A208),'Dados gerais'!$D$5:$E$16,2)))</f>
        <v>#NUM!</v>
      </c>
      <c r="C208" s="7"/>
    </row>
    <row r="209" spans="1:3" x14ac:dyDescent="0.25">
      <c r="A209" s="2" t="e">
        <f>IF(B208="","",IF(A208+B208&gt;DATE('Dados gerais'!$B$7,'Dados gerais'!$B$6,28),"",A208+B208))</f>
        <v>#NUM!</v>
      </c>
      <c r="B209" s="8" t="e">
        <f>IF(A209="","",IF(MOD(YEAR(A209),4)=0,VLOOKUP(MONTH(A209),'Dados gerais'!$D$5:$F$16,3),VLOOKUP(MONTH(A209),'Dados gerais'!$D$5:$E$16,2)))</f>
        <v>#NUM!</v>
      </c>
      <c r="C209" s="7"/>
    </row>
    <row r="210" spans="1:3" x14ac:dyDescent="0.25">
      <c r="A210" s="2" t="e">
        <f>IF(B209="","",IF(A209+B209&gt;DATE('Dados gerais'!$B$7,'Dados gerais'!$B$6,28),"",A209+B209))</f>
        <v>#NUM!</v>
      </c>
      <c r="B210" s="8" t="e">
        <f>IF(A210="","",IF(MOD(YEAR(A210),4)=0,VLOOKUP(MONTH(A210),'Dados gerais'!$D$5:$F$16,3),VLOOKUP(MONTH(A210),'Dados gerais'!$D$5:$E$16,2)))</f>
        <v>#NUM!</v>
      </c>
      <c r="C210" s="7"/>
    </row>
    <row r="211" spans="1:3" x14ac:dyDescent="0.25">
      <c r="A211" s="2" t="e">
        <f>IF(B210="","",IF(A210+B210&gt;DATE('Dados gerais'!$B$7,'Dados gerais'!$B$6,28),"",A210+B210))</f>
        <v>#NUM!</v>
      </c>
      <c r="B211" s="8" t="e">
        <f>IF(A211="","",IF(MOD(YEAR(A211),4)=0,VLOOKUP(MONTH(A211),'Dados gerais'!$D$5:$F$16,3),VLOOKUP(MONTH(A211),'Dados gerais'!$D$5:$E$16,2)))</f>
        <v>#NUM!</v>
      </c>
      <c r="C211" s="7"/>
    </row>
    <row r="212" spans="1:3" x14ac:dyDescent="0.25">
      <c r="A212" s="2" t="e">
        <f>IF(B211="","",IF(A211+B211&gt;DATE('Dados gerais'!$B$7,'Dados gerais'!$B$6,28),"",A211+B211))</f>
        <v>#NUM!</v>
      </c>
      <c r="B212" s="8" t="e">
        <f>IF(A212="","",IF(MOD(YEAR(A212),4)=0,VLOOKUP(MONTH(A212),'Dados gerais'!$D$5:$F$16,3),VLOOKUP(MONTH(A212),'Dados gerais'!$D$5:$E$16,2)))</f>
        <v>#NUM!</v>
      </c>
      <c r="C212" s="7"/>
    </row>
    <row r="213" spans="1:3" x14ac:dyDescent="0.25">
      <c r="A213" s="2" t="e">
        <f>IF(B212="","",IF(A212+B212&gt;DATE('Dados gerais'!$B$7,'Dados gerais'!$B$6,28),"",A212+B212))</f>
        <v>#NUM!</v>
      </c>
      <c r="B213" s="8" t="e">
        <f>IF(A213="","",IF(MOD(YEAR(A213),4)=0,VLOOKUP(MONTH(A213),'Dados gerais'!$D$5:$F$16,3),VLOOKUP(MONTH(A213),'Dados gerais'!$D$5:$E$16,2)))</f>
        <v>#NUM!</v>
      </c>
      <c r="C213" s="7"/>
    </row>
    <row r="214" spans="1:3" x14ac:dyDescent="0.25">
      <c r="A214" s="2" t="e">
        <f>IF(B213="","",IF(A213+B213&gt;DATE('Dados gerais'!$B$7,'Dados gerais'!$B$6,28),"",A213+B213))</f>
        <v>#NUM!</v>
      </c>
      <c r="B214" s="8" t="e">
        <f>IF(A214="","",IF(MOD(YEAR(A214),4)=0,VLOOKUP(MONTH(A214),'Dados gerais'!$D$5:$F$16,3),VLOOKUP(MONTH(A214),'Dados gerais'!$D$5:$E$16,2)))</f>
        <v>#NUM!</v>
      </c>
      <c r="C214" s="7"/>
    </row>
    <row r="215" spans="1:3" x14ac:dyDescent="0.25">
      <c r="A215" s="2" t="e">
        <f>IF(B214="","",IF(A214+B214&gt;DATE('Dados gerais'!$B$7,'Dados gerais'!$B$6,28),"",A214+B214))</f>
        <v>#NUM!</v>
      </c>
      <c r="B215" s="8" t="e">
        <f>IF(A215="","",IF(MOD(YEAR(A215),4)=0,VLOOKUP(MONTH(A215),'Dados gerais'!$D$5:$F$16,3),VLOOKUP(MONTH(A215),'Dados gerais'!$D$5:$E$16,2)))</f>
        <v>#NUM!</v>
      </c>
      <c r="C215" s="7"/>
    </row>
    <row r="216" spans="1:3" x14ac:dyDescent="0.25">
      <c r="A216" s="2" t="e">
        <f>IF(B215="","",IF(A215+B215&gt;DATE('Dados gerais'!$B$7,'Dados gerais'!$B$6,28),"",A215+B215))</f>
        <v>#NUM!</v>
      </c>
      <c r="B216" s="8" t="e">
        <f>IF(A216="","",IF(MOD(YEAR(A216),4)=0,VLOOKUP(MONTH(A216),'Dados gerais'!$D$5:$F$16,3),VLOOKUP(MONTH(A216),'Dados gerais'!$D$5:$E$16,2)))</f>
        <v>#NUM!</v>
      </c>
      <c r="C216" s="7"/>
    </row>
    <row r="217" spans="1:3" x14ac:dyDescent="0.25">
      <c r="A217" s="2" t="e">
        <f>IF(B216="","",IF(A216+B216&gt;DATE('Dados gerais'!$B$7,'Dados gerais'!$B$6,28),"",A216+B216))</f>
        <v>#NUM!</v>
      </c>
      <c r="B217" s="8" t="e">
        <f>IF(A217="","",IF(MOD(YEAR(A217),4)=0,VLOOKUP(MONTH(A217),'Dados gerais'!$D$5:$F$16,3),VLOOKUP(MONTH(A217),'Dados gerais'!$D$5:$E$16,2)))</f>
        <v>#NUM!</v>
      </c>
      <c r="C217" s="7"/>
    </row>
    <row r="218" spans="1:3" x14ac:dyDescent="0.25">
      <c r="A218" s="2" t="e">
        <f>IF(B217="","",IF(A217+B217&gt;DATE('Dados gerais'!$B$7,'Dados gerais'!$B$6,28),"",A217+B217))</f>
        <v>#NUM!</v>
      </c>
      <c r="B218" s="8" t="e">
        <f>IF(A218="","",IF(MOD(YEAR(A218),4)=0,VLOOKUP(MONTH(A218),'Dados gerais'!$D$5:$F$16,3),VLOOKUP(MONTH(A218),'Dados gerais'!$D$5:$E$16,2)))</f>
        <v>#NUM!</v>
      </c>
      <c r="C218" s="7"/>
    </row>
    <row r="219" spans="1:3" x14ac:dyDescent="0.25">
      <c r="A219" s="2" t="e">
        <f>IF(B218="","",IF(A218+B218&gt;DATE('Dados gerais'!$B$7,'Dados gerais'!$B$6,28),"",A218+B218))</f>
        <v>#NUM!</v>
      </c>
      <c r="B219" s="8" t="e">
        <f>IF(A219="","",IF(MOD(YEAR(A219),4)=0,VLOOKUP(MONTH(A219),'Dados gerais'!$D$5:$F$16,3),VLOOKUP(MONTH(A219),'Dados gerais'!$D$5:$E$16,2)))</f>
        <v>#NUM!</v>
      </c>
      <c r="C219" s="7"/>
    </row>
    <row r="220" spans="1:3" x14ac:dyDescent="0.25">
      <c r="A220" s="2" t="e">
        <f>IF(B219="","",IF(A219+B219&gt;DATE('Dados gerais'!$B$7,'Dados gerais'!$B$6,28),"",A219+B219))</f>
        <v>#NUM!</v>
      </c>
      <c r="B220" s="8" t="e">
        <f>IF(A220="","",IF(MOD(YEAR(A220),4)=0,VLOOKUP(MONTH(A220),'Dados gerais'!$D$5:$F$16,3),VLOOKUP(MONTH(A220),'Dados gerais'!$D$5:$E$16,2)))</f>
        <v>#NUM!</v>
      </c>
      <c r="C220" s="7"/>
    </row>
    <row r="221" spans="1:3" x14ac:dyDescent="0.25">
      <c r="A221" s="2" t="e">
        <f>IF(B220="","",IF(A220+B220&gt;DATE('Dados gerais'!$B$7,'Dados gerais'!$B$6,28),"",A220+B220))</f>
        <v>#NUM!</v>
      </c>
      <c r="B221" s="8" t="e">
        <f>IF(A221="","",IF(MOD(YEAR(A221),4)=0,VLOOKUP(MONTH(A221),'Dados gerais'!$D$5:$F$16,3),VLOOKUP(MONTH(A221),'Dados gerais'!$D$5:$E$16,2)))</f>
        <v>#NUM!</v>
      </c>
      <c r="C221" s="7"/>
    </row>
    <row r="222" spans="1:3" x14ac:dyDescent="0.25">
      <c r="A222" s="2" t="e">
        <f>IF(B221="","",IF(A221+B221&gt;DATE('Dados gerais'!$B$7,'Dados gerais'!$B$6,28),"",A221+B221))</f>
        <v>#NUM!</v>
      </c>
      <c r="B222" s="8" t="e">
        <f>IF(A222="","",IF(MOD(YEAR(A222),4)=0,VLOOKUP(MONTH(A222),'Dados gerais'!$D$5:$F$16,3),VLOOKUP(MONTH(A222),'Dados gerais'!$D$5:$E$16,2)))</f>
        <v>#NUM!</v>
      </c>
      <c r="C222" s="7"/>
    </row>
    <row r="223" spans="1:3" x14ac:dyDescent="0.25">
      <c r="A223" s="2" t="e">
        <f>IF(B222="","",IF(A222+B222&gt;DATE('Dados gerais'!$B$7,'Dados gerais'!$B$6,28),"",A222+B222))</f>
        <v>#NUM!</v>
      </c>
      <c r="B223" s="8" t="e">
        <f>IF(A223="","",IF(MOD(YEAR(A223),4)=0,VLOOKUP(MONTH(A223),'Dados gerais'!$D$5:$F$16,3),VLOOKUP(MONTH(A223),'Dados gerais'!$D$5:$E$16,2)))</f>
        <v>#NUM!</v>
      </c>
      <c r="C223" s="7"/>
    </row>
    <row r="224" spans="1:3" x14ac:dyDescent="0.25">
      <c r="A224" s="2" t="e">
        <f>IF(B223="","",IF(A223+B223&gt;DATE('Dados gerais'!$B$7,'Dados gerais'!$B$6,28),"",A223+B223))</f>
        <v>#NUM!</v>
      </c>
      <c r="B224" s="8" t="e">
        <f>IF(A224="","",IF(MOD(YEAR(A224),4)=0,VLOOKUP(MONTH(A224),'Dados gerais'!$D$5:$F$16,3),VLOOKUP(MONTH(A224),'Dados gerais'!$D$5:$E$16,2)))</f>
        <v>#NUM!</v>
      </c>
      <c r="C224" s="7"/>
    </row>
    <row r="225" spans="1:3" x14ac:dyDescent="0.25">
      <c r="A225" s="2" t="e">
        <f>IF(B224="","",IF(A224+B224&gt;DATE('Dados gerais'!$B$7,'Dados gerais'!$B$6,28),"",A224+B224))</f>
        <v>#NUM!</v>
      </c>
      <c r="B225" s="8" t="e">
        <f>IF(A225="","",IF(MOD(YEAR(A225),4)=0,VLOOKUP(MONTH(A225),'Dados gerais'!$D$5:$F$16,3),VLOOKUP(MONTH(A225),'Dados gerais'!$D$5:$E$16,2)))</f>
        <v>#NUM!</v>
      </c>
      <c r="C225" s="7"/>
    </row>
    <row r="226" spans="1:3" x14ac:dyDescent="0.25">
      <c r="A226" s="2" t="e">
        <f>IF(B225="","",IF(A225+B225&gt;DATE('Dados gerais'!$B$7,'Dados gerais'!$B$6,28),"",A225+B225))</f>
        <v>#NUM!</v>
      </c>
      <c r="B226" s="8" t="e">
        <f>IF(A226="","",IF(MOD(YEAR(A226),4)=0,VLOOKUP(MONTH(A226),'Dados gerais'!$D$5:$F$16,3),VLOOKUP(MONTH(A226),'Dados gerais'!$D$5:$E$16,2)))</f>
        <v>#NUM!</v>
      </c>
      <c r="C226" s="7"/>
    </row>
    <row r="227" spans="1:3" x14ac:dyDescent="0.25">
      <c r="A227" s="2" t="e">
        <f>IF(B226="","",IF(A226+B226&gt;DATE('Dados gerais'!$B$7,'Dados gerais'!$B$6,28),"",A226+B226))</f>
        <v>#NUM!</v>
      </c>
      <c r="B227" s="8" t="e">
        <f>IF(A227="","",IF(MOD(YEAR(A227),4)=0,VLOOKUP(MONTH(A227),'Dados gerais'!$D$5:$F$16,3),VLOOKUP(MONTH(A227),'Dados gerais'!$D$5:$E$16,2)))</f>
        <v>#NUM!</v>
      </c>
      <c r="C227" s="7"/>
    </row>
    <row r="228" spans="1:3" x14ac:dyDescent="0.25">
      <c r="A228" s="2" t="e">
        <f>IF(B227="","",IF(A227+B227&gt;DATE('Dados gerais'!$B$7,'Dados gerais'!$B$6,28),"",A227+B227))</f>
        <v>#NUM!</v>
      </c>
      <c r="B228" s="8" t="e">
        <f>IF(A228="","",IF(MOD(YEAR(A228),4)=0,VLOOKUP(MONTH(A228),'Dados gerais'!$D$5:$F$16,3),VLOOKUP(MONTH(A228),'Dados gerais'!$D$5:$E$16,2)))</f>
        <v>#NUM!</v>
      </c>
      <c r="C228" s="7"/>
    </row>
    <row r="229" spans="1:3" x14ac:dyDescent="0.25">
      <c r="A229" s="2" t="e">
        <f>IF(B228="","",IF(A228+B228&gt;DATE('Dados gerais'!$B$7,'Dados gerais'!$B$6,28),"",A228+B228))</f>
        <v>#NUM!</v>
      </c>
      <c r="B229" s="8" t="e">
        <f>IF(A229="","",IF(MOD(YEAR(A229),4)=0,VLOOKUP(MONTH(A229),'Dados gerais'!$D$5:$F$16,3),VLOOKUP(MONTH(A229),'Dados gerais'!$D$5:$E$16,2)))</f>
        <v>#NUM!</v>
      </c>
      <c r="C229" s="7"/>
    </row>
    <row r="230" spans="1:3" x14ac:dyDescent="0.25">
      <c r="A230" s="2" t="e">
        <f>IF(B229="","",IF(A229+B229&gt;DATE('Dados gerais'!$B$7,'Dados gerais'!$B$6,28),"",A229+B229))</f>
        <v>#NUM!</v>
      </c>
      <c r="B230" s="8" t="e">
        <f>IF(A230="","",IF(MOD(YEAR(A230),4)=0,VLOOKUP(MONTH(A230),'Dados gerais'!$D$5:$F$16,3),VLOOKUP(MONTH(A230),'Dados gerais'!$D$5:$E$16,2)))</f>
        <v>#NUM!</v>
      </c>
      <c r="C230" s="7"/>
    </row>
    <row r="231" spans="1:3" x14ac:dyDescent="0.25">
      <c r="A231" s="2" t="e">
        <f>IF(B230="","",IF(A230+B230&gt;DATE('Dados gerais'!$B$7,'Dados gerais'!$B$6,28),"",A230+B230))</f>
        <v>#NUM!</v>
      </c>
      <c r="B231" s="8" t="e">
        <f>IF(A231="","",IF(MOD(YEAR(A231),4)=0,VLOOKUP(MONTH(A231),'Dados gerais'!$D$5:$F$16,3),VLOOKUP(MONTH(A231),'Dados gerais'!$D$5:$E$16,2)))</f>
        <v>#NUM!</v>
      </c>
      <c r="C231" s="7"/>
    </row>
    <row r="232" spans="1:3" x14ac:dyDescent="0.25">
      <c r="A232" s="2" t="e">
        <f>IF(B231="","",IF(A231+B231&gt;DATE('Dados gerais'!$B$7,'Dados gerais'!$B$6,28),"",A231+B231))</f>
        <v>#NUM!</v>
      </c>
      <c r="B232" s="8" t="e">
        <f>IF(A232="","",IF(MOD(YEAR(A232),4)=0,VLOOKUP(MONTH(A232),'Dados gerais'!$D$5:$F$16,3),VLOOKUP(MONTH(A232),'Dados gerais'!$D$5:$E$16,2)))</f>
        <v>#NUM!</v>
      </c>
      <c r="C232" s="7"/>
    </row>
    <row r="233" spans="1:3" x14ac:dyDescent="0.25">
      <c r="A233" s="2" t="e">
        <f>IF(B232="","",IF(A232+B232&gt;DATE('Dados gerais'!$B$7,'Dados gerais'!$B$6,28),"",A232+B232))</f>
        <v>#NUM!</v>
      </c>
      <c r="B233" s="8" t="e">
        <f>IF(A233="","",IF(MOD(YEAR(A233),4)=0,VLOOKUP(MONTH(A233),'Dados gerais'!$D$5:$F$16,3),VLOOKUP(MONTH(A233),'Dados gerais'!$D$5:$E$16,2)))</f>
        <v>#NUM!</v>
      </c>
      <c r="C233" s="10"/>
    </row>
    <row r="234" spans="1:3" x14ac:dyDescent="0.25">
      <c r="A234" s="2" t="e">
        <f>IF(B233="","",IF(A233+B233&gt;DATE('Dados gerais'!$B$7,'Dados gerais'!$B$6,28),"",A233+B233))</f>
        <v>#NUM!</v>
      </c>
      <c r="B234" s="8" t="e">
        <f>IF(A234="","",IF(MOD(YEAR(A234),4)=0,VLOOKUP(MONTH(A234),'Dados gerais'!$D$5:$F$16,3),VLOOKUP(MONTH(A234),'Dados gerais'!$D$5:$E$16,2)))</f>
        <v>#NUM!</v>
      </c>
      <c r="C234" s="10"/>
    </row>
    <row r="235" spans="1:3" x14ac:dyDescent="0.25">
      <c r="A235" s="2" t="e">
        <f>IF(B234="","",IF(A234+B234&gt;DATE('Dados gerais'!$B$7,'Dados gerais'!$B$6,28),"",A234+B234))</f>
        <v>#NUM!</v>
      </c>
      <c r="B235" s="8" t="e">
        <f>IF(A235="","",IF(MOD(YEAR(A235),4)=0,VLOOKUP(MONTH(A235),'Dados gerais'!$D$5:$F$16,3),VLOOKUP(MONTH(A235),'Dados gerais'!$D$5:$E$16,2)))</f>
        <v>#NUM!</v>
      </c>
      <c r="C235" s="10"/>
    </row>
    <row r="236" spans="1:3" x14ac:dyDescent="0.25">
      <c r="A236" s="2" t="e">
        <f>IF(B235="","",IF(A235+B235&gt;DATE('Dados gerais'!$B$7,'Dados gerais'!$B$6,28),"",A235+B235))</f>
        <v>#NUM!</v>
      </c>
      <c r="B236" s="8" t="e">
        <f>IF(A236="","",IF(MOD(YEAR(A236),4)=0,VLOOKUP(MONTH(A236),'Dados gerais'!$D$5:$F$16,3),VLOOKUP(MONTH(A236),'Dados gerais'!$D$5:$E$16,2)))</f>
        <v>#NUM!</v>
      </c>
      <c r="C236" s="10"/>
    </row>
    <row r="237" spans="1:3" x14ac:dyDescent="0.25">
      <c r="A237" s="2" t="e">
        <f>IF(B236="","",IF(A236+B236&gt;DATE('Dados gerais'!$B$7,'Dados gerais'!$B$6,28),"",A236+B236))</f>
        <v>#NUM!</v>
      </c>
      <c r="B237" s="8" t="e">
        <f>IF(A237="","",IF(MOD(YEAR(A237),4)=0,VLOOKUP(MONTH(A237),'Dados gerais'!$D$5:$F$16,3),VLOOKUP(MONTH(A237),'Dados gerais'!$D$5:$E$16,2)))</f>
        <v>#NUM!</v>
      </c>
      <c r="C237" s="10"/>
    </row>
    <row r="238" spans="1:3" x14ac:dyDescent="0.25">
      <c r="A238" s="2" t="e">
        <f>IF(B237="","",IF(A237+B237&gt;DATE('Dados gerais'!$B$7,'Dados gerais'!$B$6,28),"",A237+B237))</f>
        <v>#NUM!</v>
      </c>
      <c r="B238" s="8" t="e">
        <f>IF(A238="","",IF(MOD(YEAR(A238),4)=0,VLOOKUP(MONTH(A238),'Dados gerais'!$D$5:$F$16,3),VLOOKUP(MONTH(A238),'Dados gerais'!$D$5:$E$16,2)))</f>
        <v>#NUM!</v>
      </c>
      <c r="C238" s="10"/>
    </row>
    <row r="239" spans="1:3" x14ac:dyDescent="0.25">
      <c r="A239" s="2" t="e">
        <f>IF(B238="","",IF(A238+B238&gt;DATE('Dados gerais'!$B$7,'Dados gerais'!$B$6,28),"",A238+B238))</f>
        <v>#NUM!</v>
      </c>
      <c r="B239" s="8" t="e">
        <f>IF(A239="","",IF(MOD(YEAR(A239),4)=0,VLOOKUP(MONTH(A239),'Dados gerais'!$D$5:$F$16,3),VLOOKUP(MONTH(A239),'Dados gerais'!$D$5:$E$16,2)))</f>
        <v>#NUM!</v>
      </c>
      <c r="C239" s="10"/>
    </row>
    <row r="240" spans="1:3" x14ac:dyDescent="0.25">
      <c r="A240" s="2" t="e">
        <f>IF(B239="","",IF(A239+B239&gt;DATE('Dados gerais'!$B$7,'Dados gerais'!$B$6,28),"",A239+B239))</f>
        <v>#NUM!</v>
      </c>
      <c r="B240" s="8" t="e">
        <f>IF(A240="","",IF(MOD(YEAR(A240),4)=0,VLOOKUP(MONTH(A240),'Dados gerais'!$D$5:$F$16,3),VLOOKUP(MONTH(A240),'Dados gerais'!$D$5:$E$16,2)))</f>
        <v>#NUM!</v>
      </c>
      <c r="C240" s="10"/>
    </row>
    <row r="241" spans="1:3" x14ac:dyDescent="0.25">
      <c r="A241" s="2" t="e">
        <f>IF(B240="","",IF(A240+B240&gt;DATE('Dados gerais'!$B$7,'Dados gerais'!$B$6,28),"",A240+B240))</f>
        <v>#NUM!</v>
      </c>
      <c r="B241" s="8" t="e">
        <f>IF(A241="","",IF(MOD(YEAR(A241),4)=0,VLOOKUP(MONTH(A241),'Dados gerais'!$D$5:$F$16,3),VLOOKUP(MONTH(A241),'Dados gerais'!$D$5:$E$16,2)))</f>
        <v>#NUM!</v>
      </c>
      <c r="C241" s="10"/>
    </row>
    <row r="242" spans="1:3" x14ac:dyDescent="0.25">
      <c r="A242" s="2" t="e">
        <f>IF(B241="","",IF(A241+B241&gt;DATE('Dados gerais'!$B$7,'Dados gerais'!$B$6,28),"",A241+B241))</f>
        <v>#NUM!</v>
      </c>
      <c r="B242" s="8" t="e">
        <f>IF(A242="","",IF(MOD(YEAR(A242),4)=0,VLOOKUP(MONTH(A242),'Dados gerais'!$D$5:$F$16,3),VLOOKUP(MONTH(A242),'Dados gerais'!$D$5:$E$16,2)))</f>
        <v>#NUM!</v>
      </c>
      <c r="C242" s="10"/>
    </row>
    <row r="243" spans="1:3" x14ac:dyDescent="0.25">
      <c r="A243" s="2" t="e">
        <f>IF(B242="","",IF(A242+B242&gt;DATE('Dados gerais'!$B$7,'Dados gerais'!$B$6,28),"",A242+B242))</f>
        <v>#NUM!</v>
      </c>
      <c r="B243" s="8" t="e">
        <f>IF(A243="","",IF(MOD(YEAR(A243),4)=0,VLOOKUP(MONTH(A243),'Dados gerais'!$D$5:$F$16,3),VLOOKUP(MONTH(A243),'Dados gerais'!$D$5:$E$16,2)))</f>
        <v>#NUM!</v>
      </c>
      <c r="C243" s="10"/>
    </row>
    <row r="244" spans="1:3" x14ac:dyDescent="0.25">
      <c r="A244" s="2" t="e">
        <f>IF(B243="","",IF(A243+B243&gt;DATE('Dados gerais'!$B$7,'Dados gerais'!$B$6,28),"",A243+B243))</f>
        <v>#NUM!</v>
      </c>
      <c r="B244" s="8" t="e">
        <f>IF(A244="","",IF(MOD(YEAR(A244),4)=0,VLOOKUP(MONTH(A244),'Dados gerais'!$D$5:$F$16,3),VLOOKUP(MONTH(A244),'Dados gerais'!$D$5:$E$16,2)))</f>
        <v>#NUM!</v>
      </c>
      <c r="C244" s="10"/>
    </row>
    <row r="245" spans="1:3" x14ac:dyDescent="0.25">
      <c r="A245" s="2" t="e">
        <f>IF(B244="","",IF(A244+B244&gt;DATE('Dados gerais'!$B$7,'Dados gerais'!$B$6,28),"",A244+B244))</f>
        <v>#NUM!</v>
      </c>
      <c r="B245" s="8" t="e">
        <f>IF(A245="","",IF(MOD(YEAR(A245),4)=0,VLOOKUP(MONTH(A245),'Dados gerais'!$D$5:$F$16,3),VLOOKUP(MONTH(A245),'Dados gerais'!$D$5:$E$16,2)))</f>
        <v>#NUM!</v>
      </c>
      <c r="C245" s="10"/>
    </row>
    <row r="246" spans="1:3" x14ac:dyDescent="0.25">
      <c r="A246" s="2" t="e">
        <f>IF(B245="","",IF(A245+B245&gt;DATE('Dados gerais'!$B$7,'Dados gerais'!$B$6,28),"",A245+B245))</f>
        <v>#NUM!</v>
      </c>
      <c r="B246" s="8" t="e">
        <f>IF(A246="","",IF(MOD(YEAR(A246),4)=0,VLOOKUP(MONTH(A246),'Dados gerais'!$D$5:$F$16,3),VLOOKUP(MONTH(A246),'Dados gerais'!$D$5:$E$16,2)))</f>
        <v>#NUM!</v>
      </c>
      <c r="C246" s="10"/>
    </row>
    <row r="247" spans="1:3" x14ac:dyDescent="0.25">
      <c r="A247" s="2" t="e">
        <f>IF(B246="","",IF(A246+B246&gt;DATE('Dados gerais'!$B$7,'Dados gerais'!$B$6,28),"",A246+B246))</f>
        <v>#NUM!</v>
      </c>
      <c r="B247" s="8" t="e">
        <f>IF(A247="","",IF(MOD(YEAR(A247),4)=0,VLOOKUP(MONTH(A247),'Dados gerais'!$D$5:$F$16,3),VLOOKUP(MONTH(A247),'Dados gerais'!$D$5:$E$16,2)))</f>
        <v>#NUM!</v>
      </c>
      <c r="C247" s="10"/>
    </row>
    <row r="248" spans="1:3" x14ac:dyDescent="0.25">
      <c r="A248" s="2" t="e">
        <f>IF(B247="","",IF(A247+B247&gt;DATE('Dados gerais'!$B$7,'Dados gerais'!$B$6,28),"",A247+B247))</f>
        <v>#NUM!</v>
      </c>
      <c r="B248" s="8" t="e">
        <f>IF(A248="","",IF(MOD(YEAR(A248),4)=0,VLOOKUP(MONTH(A248),'Dados gerais'!$D$5:$F$16,3),VLOOKUP(MONTH(A248),'Dados gerais'!$D$5:$E$16,2)))</f>
        <v>#NUM!</v>
      </c>
      <c r="C248" s="10"/>
    </row>
    <row r="249" spans="1:3" x14ac:dyDescent="0.25">
      <c r="A249" s="2" t="e">
        <f>IF(B248="","",IF(A248+B248&gt;DATE('Dados gerais'!$B$7,'Dados gerais'!$B$6,28),"",A248+B248))</f>
        <v>#NUM!</v>
      </c>
      <c r="B249" s="8" t="e">
        <f>IF(A249="","",IF(MOD(YEAR(A249),4)=0,VLOOKUP(MONTH(A249),'Dados gerais'!$D$5:$F$16,3),VLOOKUP(MONTH(A249),'Dados gerais'!$D$5:$E$16,2)))</f>
        <v>#NUM!</v>
      </c>
      <c r="C249" s="10"/>
    </row>
    <row r="250" spans="1:3" x14ac:dyDescent="0.25">
      <c r="A250" s="2" t="e">
        <f>IF(B249="","",IF(A249+B249&gt;DATE('Dados gerais'!$B$7,'Dados gerais'!$B$6,28),"",A249+B249))</f>
        <v>#NUM!</v>
      </c>
      <c r="B250" s="8" t="e">
        <f>IF(A250="","",IF(MOD(YEAR(A250),4)=0,VLOOKUP(MONTH(A250),'Dados gerais'!$D$5:$F$16,3),VLOOKUP(MONTH(A250),'Dados gerais'!$D$5:$E$16,2)))</f>
        <v>#NUM!</v>
      </c>
      <c r="C250" s="10"/>
    </row>
    <row r="251" spans="1:3" x14ac:dyDescent="0.25">
      <c r="A251" s="2" t="e">
        <f>IF(B250="","",IF(A250+B250&gt;DATE('Dados gerais'!$B$7,'Dados gerais'!$B$6,28),"",A250+B250))</f>
        <v>#NUM!</v>
      </c>
      <c r="B251" s="8" t="e">
        <f>IF(A251="","",IF(MOD(YEAR(A251),4)=0,VLOOKUP(MONTH(A251),'Dados gerais'!$D$5:$F$16,3),VLOOKUP(MONTH(A251),'Dados gerais'!$D$5:$E$16,2)))</f>
        <v>#NUM!</v>
      </c>
      <c r="C251" s="10"/>
    </row>
    <row r="252" spans="1:3" x14ac:dyDescent="0.25">
      <c r="A252" s="2" t="e">
        <f>IF(B251="","",IF(A251+B251&gt;DATE('Dados gerais'!$B$7,'Dados gerais'!$B$6,28),"",A251+B251))</f>
        <v>#NUM!</v>
      </c>
      <c r="B252" s="8" t="e">
        <f>IF(A252="","",IF(MOD(YEAR(A252),4)=0,VLOOKUP(MONTH(A252),'Dados gerais'!$D$5:$F$16,3),VLOOKUP(MONTH(A252),'Dados gerais'!$D$5:$E$16,2)))</f>
        <v>#NUM!</v>
      </c>
      <c r="C252" s="10"/>
    </row>
    <row r="253" spans="1:3" x14ac:dyDescent="0.25">
      <c r="A253" s="2" t="e">
        <f>IF(B252="","",IF(A252+B252&gt;DATE('Dados gerais'!$B$7,'Dados gerais'!$B$6,28),"",A252+B252))</f>
        <v>#NUM!</v>
      </c>
      <c r="B253" s="8" t="e">
        <f>IF(A253="","",IF(MOD(YEAR(A253),4)=0,VLOOKUP(MONTH(A253),'Dados gerais'!$D$5:$F$16,3),VLOOKUP(MONTH(A253),'Dados gerais'!$D$5:$E$16,2)))</f>
        <v>#NUM!</v>
      </c>
      <c r="C253" s="10"/>
    </row>
    <row r="254" spans="1:3" x14ac:dyDescent="0.25">
      <c r="A254" s="2" t="e">
        <f>IF(B253="","",IF(A253+B253&gt;DATE('Dados gerais'!$B$7,'Dados gerais'!$B$6,28),"",A253+B253))</f>
        <v>#NUM!</v>
      </c>
      <c r="B254" s="8" t="e">
        <f>IF(A254="","",IF(MOD(YEAR(A254),4)=0,VLOOKUP(MONTH(A254),'Dados gerais'!$D$5:$F$16,3),VLOOKUP(MONTH(A254),'Dados gerais'!$D$5:$E$16,2)))</f>
        <v>#NUM!</v>
      </c>
      <c r="C254" s="10"/>
    </row>
    <row r="255" spans="1:3" x14ac:dyDescent="0.25">
      <c r="A255" s="2" t="e">
        <f>IF(B254="","",IF(A254+B254&gt;DATE('Dados gerais'!$B$7,'Dados gerais'!$B$6,28),"",A254+B254))</f>
        <v>#NUM!</v>
      </c>
      <c r="B255" s="8" t="e">
        <f>IF(A255="","",IF(MOD(YEAR(A255),4)=0,VLOOKUP(MONTH(A255),'Dados gerais'!$D$5:$F$16,3),VLOOKUP(MONTH(A255),'Dados gerais'!$D$5:$E$16,2)))</f>
        <v>#NUM!</v>
      </c>
      <c r="C255" s="10"/>
    </row>
    <row r="256" spans="1:3" x14ac:dyDescent="0.25">
      <c r="A256" s="2" t="e">
        <f>IF(B255="","",IF(A255+B255&gt;DATE('Dados gerais'!$B$7,'Dados gerais'!$B$6,28),"",A255+B255))</f>
        <v>#NUM!</v>
      </c>
      <c r="B256" s="8" t="e">
        <f>IF(A256="","",IF(MOD(YEAR(A256),4)=0,VLOOKUP(MONTH(A256),'Dados gerais'!$D$5:$F$16,3),VLOOKUP(MONTH(A256),'Dados gerais'!$D$5:$E$16,2)))</f>
        <v>#NUM!</v>
      </c>
      <c r="C256" s="10"/>
    </row>
    <row r="257" spans="1:3" x14ac:dyDescent="0.25">
      <c r="A257" s="2" t="e">
        <f>IF(B256="","",IF(A256+B256&gt;DATE('Dados gerais'!$B$7,'Dados gerais'!$B$6,28),"",A256+B256))</f>
        <v>#NUM!</v>
      </c>
      <c r="B257" s="8" t="e">
        <f>IF(A257="","",IF(MOD(YEAR(A257),4)=0,VLOOKUP(MONTH(A257),'Dados gerais'!$D$5:$F$16,3),VLOOKUP(MONTH(A257),'Dados gerais'!$D$5:$E$16,2)))</f>
        <v>#NUM!</v>
      </c>
      <c r="C257" s="10"/>
    </row>
    <row r="258" spans="1:3" x14ac:dyDescent="0.25">
      <c r="A258" s="2" t="e">
        <f>IF(B257="","",IF(A257+B257&gt;DATE('Dados gerais'!$B$7,'Dados gerais'!$B$6,28),"",A257+B257))</f>
        <v>#NUM!</v>
      </c>
      <c r="B258" s="8" t="e">
        <f>IF(A258="","",IF(MOD(YEAR(A258),4)=0,VLOOKUP(MONTH(A258),'Dados gerais'!$D$5:$F$16,3),VLOOKUP(MONTH(A258),'Dados gerais'!$D$5:$E$16,2)))</f>
        <v>#NUM!</v>
      </c>
      <c r="C258" s="10"/>
    </row>
    <row r="259" spans="1:3" x14ac:dyDescent="0.25">
      <c r="A259" s="2" t="e">
        <f>IF(B258="","",IF(A258+B258&gt;DATE('Dados gerais'!$B$7,'Dados gerais'!$B$6,28),"",A258+B258))</f>
        <v>#NUM!</v>
      </c>
      <c r="B259" s="8" t="e">
        <f>IF(A259="","",IF(MOD(YEAR(A259),4)=0,VLOOKUP(MONTH(A259),'Dados gerais'!$D$5:$F$16,3),VLOOKUP(MONTH(A259),'Dados gerais'!$D$5:$E$16,2)))</f>
        <v>#NUM!</v>
      </c>
      <c r="C259" s="10"/>
    </row>
    <row r="260" spans="1:3" x14ac:dyDescent="0.25">
      <c r="A260" s="2" t="e">
        <f>IF(B259="","",IF(A259+B259&gt;DATE('Dados gerais'!$B$7,'Dados gerais'!$B$6,28),"",A259+B259))</f>
        <v>#NUM!</v>
      </c>
      <c r="B260" s="8" t="e">
        <f>IF(A260="","",IF(MOD(YEAR(A260),4)=0,VLOOKUP(MONTH(A260),'Dados gerais'!$D$5:$F$16,3),VLOOKUP(MONTH(A260),'Dados gerais'!$D$5:$E$16,2)))</f>
        <v>#NUM!</v>
      </c>
      <c r="C260" s="10"/>
    </row>
    <row r="261" spans="1:3" x14ac:dyDescent="0.25">
      <c r="A261" s="2" t="e">
        <f>IF(B260="","",IF(A260+B260&gt;DATE('Dados gerais'!$B$7,'Dados gerais'!$B$6,28),"",A260+B260))</f>
        <v>#NUM!</v>
      </c>
      <c r="B261" s="8" t="e">
        <f>IF(A261="","",IF(MOD(YEAR(A261),4)=0,VLOOKUP(MONTH(A261),'Dados gerais'!$D$5:$F$16,3),VLOOKUP(MONTH(A261),'Dados gerais'!$D$5:$E$16,2)))</f>
        <v>#NUM!</v>
      </c>
      <c r="C261" s="10"/>
    </row>
    <row r="262" spans="1:3" x14ac:dyDescent="0.25">
      <c r="A262" s="2" t="e">
        <f>IF(B261="","",IF(A261+B261&gt;DATE('Dados gerais'!$B$7,'Dados gerais'!$B$6,28),"",A261+B261))</f>
        <v>#NUM!</v>
      </c>
      <c r="B262" s="8" t="e">
        <f>IF(A262="","",IF(MOD(YEAR(A262),4)=0,VLOOKUP(MONTH(A262),'Dados gerais'!$D$5:$F$16,3),VLOOKUP(MONTH(A262),'Dados gerais'!$D$5:$E$16,2)))</f>
        <v>#NUM!</v>
      </c>
      <c r="C262" s="10"/>
    </row>
    <row r="263" spans="1:3" x14ac:dyDescent="0.25">
      <c r="A263" s="2" t="e">
        <f>IF(B262="","",IF(A262+B262&gt;DATE('Dados gerais'!$B$7,'Dados gerais'!$B$6,28),"",A262+B262))</f>
        <v>#NUM!</v>
      </c>
      <c r="B263" s="8" t="e">
        <f>IF(A263="","",IF(MOD(YEAR(A263),4)=0,VLOOKUP(MONTH(A263),'Dados gerais'!$D$5:$F$16,3),VLOOKUP(MONTH(A263),'Dados gerais'!$D$5:$E$16,2)))</f>
        <v>#NUM!</v>
      </c>
      <c r="C263" s="10"/>
    </row>
    <row r="264" spans="1:3" x14ac:dyDescent="0.25">
      <c r="A264" s="2" t="e">
        <f>IF(B263="","",IF(A263+B263&gt;DATE('Dados gerais'!$B$7,'Dados gerais'!$B$6,28),"",A263+B263))</f>
        <v>#NUM!</v>
      </c>
      <c r="B264" s="8" t="e">
        <f>IF(A264="","",IF(MOD(YEAR(A264),4)=0,VLOOKUP(MONTH(A264),'Dados gerais'!$D$5:$F$16,3),VLOOKUP(MONTH(A264),'Dados gerais'!$D$5:$E$16,2)))</f>
        <v>#NUM!</v>
      </c>
      <c r="C264" s="10"/>
    </row>
    <row r="265" spans="1:3" x14ac:dyDescent="0.25">
      <c r="A265" s="2" t="e">
        <f>IF(B264="","",IF(A264+B264&gt;DATE('Dados gerais'!$B$7,'Dados gerais'!$B$6,28),"",A264+B264))</f>
        <v>#NUM!</v>
      </c>
      <c r="B265" s="8" t="e">
        <f>IF(A265="","",IF(MOD(YEAR(A265),4)=0,VLOOKUP(MONTH(A265),'Dados gerais'!$D$5:$F$16,3),VLOOKUP(MONTH(A265),'Dados gerais'!$D$5:$E$16,2)))</f>
        <v>#NUM!</v>
      </c>
      <c r="C265" s="10"/>
    </row>
    <row r="266" spans="1:3" x14ac:dyDescent="0.25">
      <c r="A266" s="2" t="e">
        <f>IF(B265="","",IF(A265+B265&gt;DATE('Dados gerais'!$B$7,'Dados gerais'!$B$6,28),"",A265+B265))</f>
        <v>#NUM!</v>
      </c>
      <c r="B266" s="8" t="e">
        <f>IF(A266="","",IF(MOD(YEAR(A266),4)=0,VLOOKUP(MONTH(A266),'Dados gerais'!$D$5:$F$16,3),VLOOKUP(MONTH(A266),'Dados gerais'!$D$5:$E$16,2)))</f>
        <v>#NUM!</v>
      </c>
      <c r="C266" s="10"/>
    </row>
    <row r="267" spans="1:3" x14ac:dyDescent="0.25">
      <c r="A267" s="2" t="e">
        <f>IF(B266="","",IF(A266+B266&gt;DATE('Dados gerais'!$B$7,'Dados gerais'!$B$6,28),"",A266+B266))</f>
        <v>#NUM!</v>
      </c>
      <c r="B267" s="8" t="e">
        <f>IF(A267="","",IF(MOD(YEAR(A267),4)=0,VLOOKUP(MONTH(A267),'Dados gerais'!$D$5:$F$16,3),VLOOKUP(MONTH(A267),'Dados gerais'!$D$5:$E$16,2)))</f>
        <v>#NUM!</v>
      </c>
      <c r="C267" s="10"/>
    </row>
    <row r="268" spans="1:3" x14ac:dyDescent="0.25">
      <c r="A268" s="2" t="e">
        <f>IF(B267="","",IF(A267+B267&gt;DATE('Dados gerais'!$B$7,'Dados gerais'!$B$6,28),"",A267+B267))</f>
        <v>#NUM!</v>
      </c>
      <c r="B268" s="8" t="e">
        <f>IF(A268="","",IF(MOD(YEAR(A268),4)=0,VLOOKUP(MONTH(A268),'Dados gerais'!$D$5:$F$16,3),VLOOKUP(MONTH(A268),'Dados gerais'!$D$5:$E$16,2)))</f>
        <v>#NUM!</v>
      </c>
      <c r="C268" s="10"/>
    </row>
    <row r="269" spans="1:3" x14ac:dyDescent="0.25">
      <c r="A269" s="2" t="e">
        <f>IF(B268="","",IF(A268+B268&gt;DATE('Dados gerais'!$B$7,'Dados gerais'!$B$6,28),"",A268+B268))</f>
        <v>#NUM!</v>
      </c>
      <c r="B269" s="8" t="e">
        <f>IF(A269="","",IF(MOD(YEAR(A269),4)=0,VLOOKUP(MONTH(A269),'Dados gerais'!$D$5:$F$16,3),VLOOKUP(MONTH(A269),'Dados gerais'!$D$5:$E$16,2)))</f>
        <v>#NUM!</v>
      </c>
      <c r="C269" s="10"/>
    </row>
    <row r="270" spans="1:3" x14ac:dyDescent="0.25">
      <c r="A270" s="2" t="e">
        <f>IF(B269="","",IF(A269+B269&gt;DATE('Dados gerais'!$B$7,'Dados gerais'!$B$6,28),"",A269+B269))</f>
        <v>#NUM!</v>
      </c>
      <c r="B270" s="8" t="e">
        <f>IF(A270="","",IF(MOD(YEAR(A270),4)=0,VLOOKUP(MONTH(A270),'Dados gerais'!$D$5:$F$16,3),VLOOKUP(MONTH(A270),'Dados gerais'!$D$5:$E$16,2)))</f>
        <v>#NUM!</v>
      </c>
      <c r="C270" s="10"/>
    </row>
    <row r="271" spans="1:3" x14ac:dyDescent="0.25">
      <c r="A271" s="2" t="e">
        <f>IF(B270="","",IF(A270+B270&gt;DATE('Dados gerais'!$B$7,'Dados gerais'!$B$6,28),"",A270+B270))</f>
        <v>#NUM!</v>
      </c>
      <c r="B271" s="8" t="e">
        <f>IF(A271="","",IF(MOD(YEAR(A271),4)=0,VLOOKUP(MONTH(A271),'Dados gerais'!$D$5:$F$16,3),VLOOKUP(MONTH(A271),'Dados gerais'!$D$5:$E$16,2)))</f>
        <v>#NUM!</v>
      </c>
      <c r="C271" s="10"/>
    </row>
    <row r="272" spans="1:3" x14ac:dyDescent="0.25">
      <c r="A272" s="2" t="e">
        <f>IF(B271="","",IF(A271+B271&gt;DATE('Dados gerais'!$B$7,'Dados gerais'!$B$6,28),"",A271+B271))</f>
        <v>#NUM!</v>
      </c>
      <c r="B272" s="8" t="e">
        <f>IF(A272="","",IF(MOD(YEAR(A272),4)=0,VLOOKUP(MONTH(A272),'Dados gerais'!$D$5:$F$16,3),VLOOKUP(MONTH(A272),'Dados gerais'!$D$5:$E$16,2)))</f>
        <v>#NUM!</v>
      </c>
      <c r="C272" s="10"/>
    </row>
    <row r="273" spans="1:3" x14ac:dyDescent="0.25">
      <c r="A273" s="2" t="e">
        <f>IF(B272="","",IF(A272+B272&gt;DATE('Dados gerais'!$B$7,'Dados gerais'!$B$6,28),"",A272+B272))</f>
        <v>#NUM!</v>
      </c>
      <c r="B273" s="8" t="e">
        <f>IF(A273="","",IF(MOD(YEAR(A273),4)=0,VLOOKUP(MONTH(A273),'Dados gerais'!$D$5:$F$16,3),VLOOKUP(MONTH(A273),'Dados gerais'!$D$5:$E$16,2)))</f>
        <v>#NUM!</v>
      </c>
      <c r="C273" s="10"/>
    </row>
    <row r="274" spans="1:3" x14ac:dyDescent="0.25">
      <c r="A274" s="2" t="e">
        <f>IF(B273="","",IF(A273+B273&gt;DATE('Dados gerais'!$B$7,'Dados gerais'!$B$6,28),"",A273+B273))</f>
        <v>#NUM!</v>
      </c>
      <c r="B274" s="8" t="e">
        <f>IF(A274="","",IF(MOD(YEAR(A274),4)=0,VLOOKUP(MONTH(A274),'Dados gerais'!$D$5:$F$16,3),VLOOKUP(MONTH(A274),'Dados gerais'!$D$5:$E$16,2)))</f>
        <v>#NUM!</v>
      </c>
      <c r="C274" s="10"/>
    </row>
    <row r="275" spans="1:3" x14ac:dyDescent="0.25">
      <c r="A275" s="2" t="e">
        <f>IF(B274="","",IF(A274+B274&gt;DATE('Dados gerais'!$B$7,'Dados gerais'!$B$6,28),"",A274+B274))</f>
        <v>#NUM!</v>
      </c>
      <c r="B275" s="8" t="e">
        <f>IF(A275="","",IF(MOD(YEAR(A275),4)=0,VLOOKUP(MONTH(A275),'Dados gerais'!$D$5:$F$16,3),VLOOKUP(MONTH(A275),'Dados gerais'!$D$5:$E$16,2)))</f>
        <v>#NUM!</v>
      </c>
      <c r="C275" s="10"/>
    </row>
    <row r="276" spans="1:3" x14ac:dyDescent="0.25">
      <c r="A276" s="2" t="e">
        <f>IF(B275="","",IF(A275+B275&gt;DATE('Dados gerais'!$B$7,'Dados gerais'!$B$6,28),"",A275+B275))</f>
        <v>#NUM!</v>
      </c>
      <c r="B276" s="8" t="e">
        <f>IF(A276="","",IF(MOD(YEAR(A276),4)=0,VLOOKUP(MONTH(A276),'Dados gerais'!$D$5:$F$16,3),VLOOKUP(MONTH(A276),'Dados gerais'!$D$5:$E$16,2)))</f>
        <v>#NUM!</v>
      </c>
      <c r="C276" s="10"/>
    </row>
    <row r="277" spans="1:3" x14ac:dyDescent="0.25">
      <c r="A277" s="2" t="e">
        <f>IF(B276="","",IF(A276+B276&gt;DATE('Dados gerais'!$B$7,'Dados gerais'!$B$6,28),"",A276+B276))</f>
        <v>#NUM!</v>
      </c>
      <c r="B277" s="8" t="e">
        <f>IF(A277="","",IF(MOD(YEAR(A277),4)=0,VLOOKUP(MONTH(A277),'Dados gerais'!$D$5:$F$16,3),VLOOKUP(MONTH(A277),'Dados gerais'!$D$5:$E$16,2)))</f>
        <v>#NUM!</v>
      </c>
      <c r="C277" s="10"/>
    </row>
    <row r="278" spans="1:3" x14ac:dyDescent="0.25">
      <c r="A278" s="2" t="e">
        <f>IF(B277="","",IF(A277+B277&gt;DATE('Dados gerais'!$B$7,'Dados gerais'!$B$6,28),"",A277+B277))</f>
        <v>#NUM!</v>
      </c>
      <c r="B278" s="8" t="e">
        <f>IF(A278="","",IF(MOD(YEAR(A278),4)=0,VLOOKUP(MONTH(A278),'Dados gerais'!$D$5:$F$16,3),VLOOKUP(MONTH(A278),'Dados gerais'!$D$5:$E$16,2)))</f>
        <v>#NUM!</v>
      </c>
      <c r="C278" s="10"/>
    </row>
    <row r="279" spans="1:3" x14ac:dyDescent="0.25">
      <c r="A279" s="2" t="e">
        <f>IF(B278="","",IF(A278+B278&gt;DATE('Dados gerais'!$B$7,'Dados gerais'!$B$6,28),"",A278+B278))</f>
        <v>#NUM!</v>
      </c>
      <c r="B279" s="8" t="e">
        <f>IF(A279="","",IF(MOD(YEAR(A279),4)=0,VLOOKUP(MONTH(A279),'Dados gerais'!$D$5:$F$16,3),VLOOKUP(MONTH(A279),'Dados gerais'!$D$5:$E$16,2)))</f>
        <v>#NUM!</v>
      </c>
      <c r="C279" s="10"/>
    </row>
    <row r="280" spans="1:3" x14ac:dyDescent="0.25">
      <c r="A280" s="2" t="e">
        <f>IF(B279="","",IF(A279+B279&gt;DATE('Dados gerais'!$B$7,'Dados gerais'!$B$6,28),"",A279+B279))</f>
        <v>#NUM!</v>
      </c>
      <c r="B280" s="8" t="e">
        <f>IF(A280="","",IF(MOD(YEAR(A280),4)=0,VLOOKUP(MONTH(A280),'Dados gerais'!$D$5:$F$16,3),VLOOKUP(MONTH(A280),'Dados gerais'!$D$5:$E$16,2)))</f>
        <v>#NUM!</v>
      </c>
      <c r="C280" s="10"/>
    </row>
    <row r="281" spans="1:3" x14ac:dyDescent="0.25">
      <c r="A281" s="2" t="e">
        <f>IF(B280="","",IF(A280+B280&gt;DATE('Dados gerais'!$B$7,'Dados gerais'!$B$6,28),"",A280+B280))</f>
        <v>#NUM!</v>
      </c>
      <c r="B281" s="8" t="e">
        <f>IF(A281="","",IF(MOD(YEAR(A281),4)=0,VLOOKUP(MONTH(A281),'Dados gerais'!$D$5:$F$16,3),VLOOKUP(MONTH(A281),'Dados gerais'!$D$5:$E$16,2)))</f>
        <v>#NUM!</v>
      </c>
      <c r="C281" s="10"/>
    </row>
    <row r="282" spans="1:3" x14ac:dyDescent="0.25">
      <c r="A282" s="2" t="e">
        <f>IF(B281="","",IF(A281+B281&gt;DATE('Dados gerais'!$B$7,'Dados gerais'!$B$6,28),"",A281+B281))</f>
        <v>#NUM!</v>
      </c>
      <c r="B282" s="8" t="e">
        <f>IF(A282="","",IF(MOD(YEAR(A282),4)=0,VLOOKUP(MONTH(A282),'Dados gerais'!$D$5:$F$16,3),VLOOKUP(MONTH(A282),'Dados gerais'!$D$5:$E$16,2)))</f>
        <v>#NUM!</v>
      </c>
      <c r="C282" s="10"/>
    </row>
    <row r="283" spans="1:3" x14ac:dyDescent="0.25">
      <c r="A283" s="2" t="e">
        <f>IF(B282="","",IF(A282+B282&gt;DATE('Dados gerais'!$B$7,'Dados gerais'!$B$6,28),"",A282+B282))</f>
        <v>#NUM!</v>
      </c>
      <c r="B283" s="8" t="e">
        <f>IF(A283="","",IF(MOD(YEAR(A283),4)=0,VLOOKUP(MONTH(A283),'Dados gerais'!$D$5:$F$16,3),VLOOKUP(MONTH(A283),'Dados gerais'!$D$5:$E$16,2)))</f>
        <v>#NUM!</v>
      </c>
      <c r="C283" s="10"/>
    </row>
    <row r="284" spans="1:3" x14ac:dyDescent="0.25">
      <c r="A284" s="2" t="e">
        <f>IF(B283="","",IF(A283+B283&gt;DATE('Dados gerais'!$B$7,'Dados gerais'!$B$6,28),"",A283+B283))</f>
        <v>#NUM!</v>
      </c>
      <c r="B284" s="8" t="e">
        <f>IF(A284="","",IF(MOD(YEAR(A284),4)=0,VLOOKUP(MONTH(A284),'Dados gerais'!$D$5:$F$16,3),VLOOKUP(MONTH(A284),'Dados gerais'!$D$5:$E$16,2)))</f>
        <v>#NUM!</v>
      </c>
      <c r="C284" s="10"/>
    </row>
    <row r="285" spans="1:3" x14ac:dyDescent="0.25">
      <c r="A285" s="2" t="e">
        <f>IF(B284="","",IF(A284+B284&gt;DATE('Dados gerais'!$B$7,'Dados gerais'!$B$6,28),"",A284+B284))</f>
        <v>#NUM!</v>
      </c>
      <c r="B285" s="8" t="e">
        <f>IF(A285="","",IF(MOD(YEAR(A285),4)=0,VLOOKUP(MONTH(A285),'Dados gerais'!$D$5:$F$16,3),VLOOKUP(MONTH(A285),'Dados gerais'!$D$5:$E$16,2)))</f>
        <v>#NUM!</v>
      </c>
      <c r="C285" s="10"/>
    </row>
    <row r="286" spans="1:3" x14ac:dyDescent="0.25">
      <c r="A286" s="2" t="e">
        <f>IF(B285="","",IF(A285+B285&gt;DATE('Dados gerais'!$B$7,'Dados gerais'!$B$6,28),"",A285+B285))</f>
        <v>#NUM!</v>
      </c>
      <c r="B286" s="8" t="e">
        <f>IF(A286="","",IF(MOD(YEAR(A286),4)=0,VLOOKUP(MONTH(A286),'Dados gerais'!$D$5:$F$16,3),VLOOKUP(MONTH(A286),'Dados gerais'!$D$5:$E$16,2)))</f>
        <v>#NUM!</v>
      </c>
      <c r="C286" s="10"/>
    </row>
    <row r="287" spans="1:3" x14ac:dyDescent="0.25">
      <c r="A287" s="2" t="e">
        <f>IF(B286="","",IF(A286+B286&gt;DATE('Dados gerais'!$B$7,'Dados gerais'!$B$6,28),"",A286+B286))</f>
        <v>#NUM!</v>
      </c>
      <c r="B287" s="8" t="e">
        <f>IF(A287="","",IF(MOD(YEAR(A287),4)=0,VLOOKUP(MONTH(A287),'Dados gerais'!$D$5:$F$16,3),VLOOKUP(MONTH(A287),'Dados gerais'!$D$5:$E$16,2)))</f>
        <v>#NUM!</v>
      </c>
      <c r="C287" s="10"/>
    </row>
    <row r="288" spans="1:3" x14ac:dyDescent="0.25">
      <c r="A288" s="2" t="e">
        <f>IF(B287="","",IF(A287+B287&gt;DATE('Dados gerais'!$B$7,'Dados gerais'!$B$6,28),"",A287+B287))</f>
        <v>#NUM!</v>
      </c>
      <c r="B288" s="8" t="e">
        <f>IF(A288="","",IF(MOD(YEAR(A288),4)=0,VLOOKUP(MONTH(A288),'Dados gerais'!$D$5:$F$16,3),VLOOKUP(MONTH(A288),'Dados gerais'!$D$5:$E$16,2)))</f>
        <v>#NUM!</v>
      </c>
      <c r="C288" s="10"/>
    </row>
    <row r="289" spans="1:3" x14ac:dyDescent="0.25">
      <c r="A289" s="2" t="e">
        <f>IF(B288="","",IF(A288+B288&gt;DATE('Dados gerais'!$B$7,'Dados gerais'!$B$6,28),"",A288+B288))</f>
        <v>#NUM!</v>
      </c>
      <c r="B289" s="8" t="e">
        <f>IF(A289="","",IF(MOD(YEAR(A289),4)=0,VLOOKUP(MONTH(A289),'Dados gerais'!$D$5:$F$16,3),VLOOKUP(MONTH(A289),'Dados gerais'!$D$5:$E$16,2)))</f>
        <v>#NUM!</v>
      </c>
      <c r="C289" s="10"/>
    </row>
    <row r="290" spans="1:3" x14ac:dyDescent="0.25">
      <c r="A290" s="2" t="e">
        <f>IF(B289="","",IF(A289+B289&gt;DATE('Dados gerais'!$B$7,'Dados gerais'!$B$6,28),"",A289+B289))</f>
        <v>#NUM!</v>
      </c>
      <c r="B290" s="8" t="e">
        <f>IF(A290="","",IF(MOD(YEAR(A290),4)=0,VLOOKUP(MONTH(A290),'Dados gerais'!$D$5:$F$16,3),VLOOKUP(MONTH(A290),'Dados gerais'!$D$5:$E$16,2)))</f>
        <v>#NUM!</v>
      </c>
      <c r="C290" s="10"/>
    </row>
    <row r="291" spans="1:3" x14ac:dyDescent="0.25">
      <c r="A291" s="2" t="e">
        <f>IF(B290="","",IF(A290+B290&gt;DATE('Dados gerais'!$B$7,'Dados gerais'!$B$6,28),"",A290+B290))</f>
        <v>#NUM!</v>
      </c>
      <c r="B291" s="8" t="e">
        <f>IF(A291="","",IF(MOD(YEAR(A291),4)=0,VLOOKUP(MONTH(A291),'Dados gerais'!$D$5:$F$16,3),VLOOKUP(MONTH(A291),'Dados gerais'!$D$5:$E$16,2)))</f>
        <v>#NUM!</v>
      </c>
      <c r="C291" s="10"/>
    </row>
    <row r="292" spans="1:3" x14ac:dyDescent="0.25">
      <c r="A292" s="2" t="e">
        <f>IF(B291="","",IF(A291+B291&gt;DATE('Dados gerais'!$B$7,'Dados gerais'!$B$6,28),"",A291+B291))</f>
        <v>#NUM!</v>
      </c>
      <c r="B292" s="8" t="e">
        <f>IF(A292="","",IF(MOD(YEAR(A292),4)=0,VLOOKUP(MONTH(A292),'Dados gerais'!$D$5:$F$16,3),VLOOKUP(MONTH(A292),'Dados gerais'!$D$5:$E$16,2)))</f>
        <v>#NUM!</v>
      </c>
      <c r="C292" s="10"/>
    </row>
    <row r="293" spans="1:3" x14ac:dyDescent="0.25">
      <c r="A293" s="2" t="e">
        <f>IF(B292="","",IF(A292+B292&gt;DATE('Dados gerais'!$B$7,'Dados gerais'!$B$6,28),"",A292+B292))</f>
        <v>#NUM!</v>
      </c>
      <c r="B293" s="8" t="e">
        <f>IF(A293="","",IF(MOD(YEAR(A293),4)=0,VLOOKUP(MONTH(A293),'Dados gerais'!$D$5:$F$16,3),VLOOKUP(MONTH(A293),'Dados gerais'!$D$5:$E$16,2)))</f>
        <v>#NUM!</v>
      </c>
      <c r="C293" s="10"/>
    </row>
    <row r="294" spans="1:3" x14ac:dyDescent="0.25">
      <c r="A294" s="2" t="e">
        <f>IF(B293="","",IF(A293+B293&gt;DATE('Dados gerais'!$B$7,'Dados gerais'!$B$6,28),"",A293+B293))</f>
        <v>#NUM!</v>
      </c>
      <c r="B294" s="8" t="e">
        <f>IF(A294="","",IF(MOD(YEAR(A294),4)=0,VLOOKUP(MONTH(A294),'Dados gerais'!$D$5:$F$16,3),VLOOKUP(MONTH(A294),'Dados gerais'!$D$5:$E$16,2)))</f>
        <v>#NUM!</v>
      </c>
      <c r="C294" s="10"/>
    </row>
    <row r="295" spans="1:3" x14ac:dyDescent="0.25">
      <c r="A295" s="2" t="e">
        <f>IF(B294="","",IF(A294+B294&gt;DATE('Dados gerais'!$B$7,'Dados gerais'!$B$6,28),"",A294+B294))</f>
        <v>#NUM!</v>
      </c>
      <c r="B295" s="8" t="e">
        <f>IF(A295="","",IF(MOD(YEAR(A295),4)=0,VLOOKUP(MONTH(A295),'Dados gerais'!$D$5:$F$16,3),VLOOKUP(MONTH(A295),'Dados gerais'!$D$5:$E$16,2)))</f>
        <v>#NUM!</v>
      </c>
      <c r="C295" s="10"/>
    </row>
    <row r="296" spans="1:3" x14ac:dyDescent="0.25">
      <c r="A296" s="2" t="e">
        <f>IF(B295="","",IF(A295+B295&gt;DATE('Dados gerais'!$B$7,'Dados gerais'!$B$6,28),"",A295+B295))</f>
        <v>#NUM!</v>
      </c>
      <c r="B296" s="8" t="e">
        <f>IF(A296="","",IF(MOD(YEAR(A296),4)=0,VLOOKUP(MONTH(A296),'Dados gerais'!$D$5:$F$16,3),VLOOKUP(MONTH(A296),'Dados gerais'!$D$5:$E$16,2)))</f>
        <v>#NUM!</v>
      </c>
      <c r="C296" s="10"/>
    </row>
    <row r="297" spans="1:3" x14ac:dyDescent="0.25">
      <c r="A297" s="2" t="e">
        <f>IF(B296="","",IF(A296+B296&gt;DATE('Dados gerais'!$B$7,'Dados gerais'!$B$6,28),"",A296+B296))</f>
        <v>#NUM!</v>
      </c>
      <c r="B297" s="8" t="e">
        <f>IF(A297="","",IF(MOD(YEAR(A297),4)=0,VLOOKUP(MONTH(A297),'Dados gerais'!$D$5:$F$16,3),VLOOKUP(MONTH(A297),'Dados gerais'!$D$5:$E$16,2)))</f>
        <v>#NUM!</v>
      </c>
      <c r="C297" s="10"/>
    </row>
    <row r="298" spans="1:3" x14ac:dyDescent="0.25">
      <c r="A298" s="2" t="e">
        <f>IF(B297="","",IF(A297+B297&gt;DATE('Dados gerais'!$B$7,'Dados gerais'!$B$6,28),"",A297+B297))</f>
        <v>#NUM!</v>
      </c>
      <c r="B298" s="8" t="e">
        <f>IF(A298="","",IF(MOD(YEAR(A298),4)=0,VLOOKUP(MONTH(A298),'Dados gerais'!$D$5:$F$16,3),VLOOKUP(MONTH(A298),'Dados gerais'!$D$5:$E$16,2)))</f>
        <v>#NUM!</v>
      </c>
      <c r="C298" s="10"/>
    </row>
    <row r="299" spans="1:3" x14ac:dyDescent="0.25">
      <c r="A299" s="2" t="e">
        <f>IF(B298="","",IF(A298+B298&gt;DATE('Dados gerais'!$B$7,'Dados gerais'!$B$6,28),"",A298+B298))</f>
        <v>#NUM!</v>
      </c>
      <c r="B299" s="8" t="e">
        <f>IF(A299="","",IF(MOD(YEAR(A299),4)=0,VLOOKUP(MONTH(A299),'Dados gerais'!$D$5:$F$16,3),VLOOKUP(MONTH(A299),'Dados gerais'!$D$5:$E$16,2)))</f>
        <v>#NUM!</v>
      </c>
      <c r="C299" s="10"/>
    </row>
    <row r="300" spans="1:3" x14ac:dyDescent="0.25">
      <c r="A300" s="2" t="e">
        <f>IF(B299="","",IF(A299+B299&gt;DATE('Dados gerais'!$B$7,'Dados gerais'!$B$6,28),"",A299+B299))</f>
        <v>#NUM!</v>
      </c>
      <c r="B300" s="8" t="e">
        <f>IF(A300="","",IF(MOD(YEAR(A300),4)=0,VLOOKUP(MONTH(A300),'Dados gerais'!$D$5:$F$16,3),VLOOKUP(MONTH(A300),'Dados gerais'!$D$5:$E$16,2)))</f>
        <v>#NUM!</v>
      </c>
      <c r="C300" s="10"/>
    </row>
    <row r="301" spans="1:3" x14ac:dyDescent="0.25">
      <c r="A301" s="2" t="e">
        <f>IF(B300="","",IF(A300+B300&gt;DATE('Dados gerais'!$B$7,'Dados gerais'!$B$6,28),"",A300+B300))</f>
        <v>#NUM!</v>
      </c>
      <c r="B301" s="8" t="e">
        <f>IF(A301="","",IF(MOD(YEAR(A301),4)=0,VLOOKUP(MONTH(A301),'Dados gerais'!$D$5:$F$16,3),VLOOKUP(MONTH(A301),'Dados gerais'!$D$5:$E$16,2)))</f>
        <v>#NUM!</v>
      </c>
      <c r="C301" s="10"/>
    </row>
    <row r="302" spans="1:3" x14ac:dyDescent="0.25">
      <c r="A302" s="2" t="e">
        <f>IF(B301="","",IF(A301+B301&gt;DATE('Dados gerais'!$B$7,'Dados gerais'!$B$6,28),"",A301+B301))</f>
        <v>#NUM!</v>
      </c>
      <c r="B302" s="8" t="e">
        <f>IF(A302="","",IF(MOD(YEAR(A302),4)=0,VLOOKUP(MONTH(A302),'Dados gerais'!$D$5:$F$16,3),VLOOKUP(MONTH(A302),'Dados gerais'!$D$5:$E$16,2)))</f>
        <v>#NUM!</v>
      </c>
      <c r="C302" s="10"/>
    </row>
    <row r="303" spans="1:3" x14ac:dyDescent="0.25">
      <c r="A303" s="2" t="e">
        <f>IF(B302="","",IF(A302+B302&gt;DATE('Dados gerais'!$B$7,'Dados gerais'!$B$6,28),"",A302+B302))</f>
        <v>#NUM!</v>
      </c>
      <c r="B303" s="8" t="e">
        <f>IF(A303="","",IF(MOD(YEAR(A303),4)=0,VLOOKUP(MONTH(A303),'Dados gerais'!$D$5:$F$16,3),VLOOKUP(MONTH(A303),'Dados gerais'!$D$5:$E$16,2)))</f>
        <v>#NUM!</v>
      </c>
      <c r="C303" s="10"/>
    </row>
    <row r="304" spans="1:3" x14ac:dyDescent="0.25">
      <c r="A304" s="2" t="e">
        <f>IF(B303="","",IF(A303+B303&gt;DATE('Dados gerais'!$B$7,'Dados gerais'!$B$6,28),"",A303+B303))</f>
        <v>#NUM!</v>
      </c>
      <c r="B304" s="8" t="e">
        <f>IF(A304="","",IF(MOD(YEAR(A304),4)=0,VLOOKUP(MONTH(A304),'Dados gerais'!$D$5:$F$16,3),VLOOKUP(MONTH(A304),'Dados gerais'!$D$5:$E$16,2)))</f>
        <v>#NUM!</v>
      </c>
      <c r="C304" s="10"/>
    </row>
    <row r="305" spans="1:3" x14ac:dyDescent="0.25">
      <c r="A305" s="2" t="e">
        <f>IF(B304="","",IF(A304+B304&gt;DATE('Dados gerais'!$B$7,'Dados gerais'!$B$6,28),"",A304+B304))</f>
        <v>#NUM!</v>
      </c>
      <c r="B305" s="8" t="e">
        <f>IF(A305="","",IF(MOD(YEAR(A305),4)=0,VLOOKUP(MONTH(A305),'Dados gerais'!$D$5:$F$16,3),VLOOKUP(MONTH(A305),'Dados gerais'!$D$5:$E$16,2)))</f>
        <v>#NUM!</v>
      </c>
      <c r="C305" s="10"/>
    </row>
    <row r="306" spans="1:3" x14ac:dyDescent="0.25">
      <c r="A306" s="2" t="e">
        <f>IF(B305="","",IF(A305+B305&gt;DATE('Dados gerais'!$B$7,'Dados gerais'!$B$6,28),"",A305+B305))</f>
        <v>#NUM!</v>
      </c>
      <c r="B306" s="8" t="e">
        <f>IF(A306="","",IF(MOD(YEAR(A306),4)=0,VLOOKUP(MONTH(A306),'Dados gerais'!$D$5:$F$16,3),VLOOKUP(MONTH(A306),'Dados gerais'!$D$5:$E$16,2)))</f>
        <v>#NUM!</v>
      </c>
      <c r="C306" s="10"/>
    </row>
    <row r="307" spans="1:3" x14ac:dyDescent="0.25">
      <c r="A307" s="2" t="e">
        <f>IF(B306="","",IF(A306+B306&gt;DATE('Dados gerais'!$B$7,'Dados gerais'!$B$6,28),"",A306+B306))</f>
        <v>#NUM!</v>
      </c>
      <c r="B307" s="8" t="e">
        <f>IF(A307="","",IF(MOD(YEAR(A307),4)=0,VLOOKUP(MONTH(A307),'Dados gerais'!$D$5:$F$16,3),VLOOKUP(MONTH(A307),'Dados gerais'!$D$5:$E$16,2)))</f>
        <v>#NUM!</v>
      </c>
      <c r="C307" s="10"/>
    </row>
    <row r="308" spans="1:3" x14ac:dyDescent="0.25">
      <c r="A308" s="2" t="e">
        <f>IF(B307="","",IF(A307+B307&gt;DATE('Dados gerais'!$B$7,'Dados gerais'!$B$6,28),"",A307+B307))</f>
        <v>#NUM!</v>
      </c>
      <c r="B308" s="8" t="e">
        <f>IF(A308="","",IF(MOD(YEAR(A308),4)=0,VLOOKUP(MONTH(A308),'Dados gerais'!$D$5:$F$16,3),VLOOKUP(MONTH(A308),'Dados gerais'!$D$5:$E$16,2)))</f>
        <v>#NUM!</v>
      </c>
      <c r="C308" s="10"/>
    </row>
    <row r="309" spans="1:3" x14ac:dyDescent="0.25">
      <c r="A309" s="2" t="e">
        <f>IF(B308="","",IF(A308+B308&gt;DATE('Dados gerais'!$B$7,'Dados gerais'!$B$6,28),"",A308+B308))</f>
        <v>#NUM!</v>
      </c>
      <c r="B309" s="8" t="e">
        <f>IF(A309="","",IF(MOD(YEAR(A309),4)=0,VLOOKUP(MONTH(A309),'Dados gerais'!$D$5:$F$16,3),VLOOKUP(MONTH(A309),'Dados gerais'!$D$5:$E$16,2)))</f>
        <v>#NUM!</v>
      </c>
      <c r="C309" s="10"/>
    </row>
    <row r="310" spans="1:3" x14ac:dyDescent="0.25">
      <c r="A310" s="2" t="e">
        <f>IF(B309="","",IF(A309+B309&gt;DATE('Dados gerais'!$B$7,'Dados gerais'!$B$6,28),"",A309+B309))</f>
        <v>#NUM!</v>
      </c>
      <c r="B310" s="8" t="e">
        <f>IF(A310="","",IF(MOD(YEAR(A310),4)=0,VLOOKUP(MONTH(A310),'Dados gerais'!$D$5:$F$16,3),VLOOKUP(MONTH(A310),'Dados gerais'!$D$5:$E$16,2)))</f>
        <v>#NUM!</v>
      </c>
      <c r="C310" s="10"/>
    </row>
    <row r="311" spans="1:3" x14ac:dyDescent="0.25">
      <c r="A311" s="2" t="e">
        <f>IF(B310="","",IF(A310+B310&gt;DATE('Dados gerais'!$B$7,'Dados gerais'!$B$6,28),"",A310+B310))</f>
        <v>#NUM!</v>
      </c>
      <c r="B311" s="8" t="e">
        <f>IF(A311="","",IF(MOD(YEAR(A311),4)=0,VLOOKUP(MONTH(A311),'Dados gerais'!$D$5:$F$16,3),VLOOKUP(MONTH(A311),'Dados gerais'!$D$5:$E$16,2)))</f>
        <v>#NUM!</v>
      </c>
      <c r="C311" s="10"/>
    </row>
    <row r="312" spans="1:3" x14ac:dyDescent="0.25">
      <c r="A312" s="2" t="e">
        <f>IF(B311="","",IF(A311+B311&gt;DATE('Dados gerais'!$B$7,'Dados gerais'!$B$6,28),"",A311+B311))</f>
        <v>#NUM!</v>
      </c>
      <c r="B312" s="8" t="e">
        <f>IF(A312="","",IF(MOD(YEAR(A312),4)=0,VLOOKUP(MONTH(A312),'Dados gerais'!$D$5:$F$16,3),VLOOKUP(MONTH(A312),'Dados gerais'!$D$5:$E$16,2)))</f>
        <v>#NUM!</v>
      </c>
      <c r="C312" s="10"/>
    </row>
    <row r="313" spans="1:3" x14ac:dyDescent="0.25">
      <c r="A313" s="2" t="e">
        <f>IF(B312="","",IF(A312+B312&gt;DATE('Dados gerais'!$B$7,'Dados gerais'!$B$6,28),"",A312+B312))</f>
        <v>#NUM!</v>
      </c>
      <c r="B313" s="8" t="e">
        <f>IF(A313="","",IF(MOD(YEAR(A313),4)=0,VLOOKUP(MONTH(A313),'Dados gerais'!$D$5:$F$16,3),VLOOKUP(MONTH(A313),'Dados gerais'!$D$5:$E$16,2)))</f>
        <v>#NUM!</v>
      </c>
      <c r="C313" s="10"/>
    </row>
    <row r="314" spans="1:3" x14ac:dyDescent="0.25">
      <c r="A314" s="2" t="e">
        <f>IF(B313="","",IF(A313+B313&gt;DATE('Dados gerais'!$B$7,'Dados gerais'!$B$6,28),"",A313+B313))</f>
        <v>#NUM!</v>
      </c>
      <c r="B314" s="8" t="e">
        <f>IF(A314="","",IF(MOD(YEAR(A314),4)=0,VLOOKUP(MONTH(A314),'Dados gerais'!$D$5:$F$16,3),VLOOKUP(MONTH(A314),'Dados gerais'!$D$5:$E$16,2)))</f>
        <v>#NUM!</v>
      </c>
      <c r="C314" s="10"/>
    </row>
    <row r="315" spans="1:3" x14ac:dyDescent="0.25">
      <c r="A315" s="2" t="e">
        <f>IF(B314="","",IF(A314+B314&gt;DATE('Dados gerais'!$B$7,'Dados gerais'!$B$6,28),"",A314+B314))</f>
        <v>#NUM!</v>
      </c>
      <c r="B315" s="8" t="e">
        <f>IF(A315="","",IF(MOD(YEAR(A315),4)=0,VLOOKUP(MONTH(A315),'Dados gerais'!$D$5:$F$16,3),VLOOKUP(MONTH(A315),'Dados gerais'!$D$5:$E$16,2)))</f>
        <v>#NUM!</v>
      </c>
      <c r="C315" s="10"/>
    </row>
    <row r="316" spans="1:3" x14ac:dyDescent="0.25">
      <c r="A316" s="2" t="e">
        <f>IF(B315="","",IF(A315+B315&gt;DATE('Dados gerais'!$B$7,'Dados gerais'!$B$6,28),"",A315+B315))</f>
        <v>#NUM!</v>
      </c>
      <c r="B316" s="8" t="e">
        <f>IF(A316="","",IF(MOD(YEAR(A316),4)=0,VLOOKUP(MONTH(A316),'Dados gerais'!$D$5:$F$16,3),VLOOKUP(MONTH(A316),'Dados gerais'!$D$5:$E$16,2)))</f>
        <v>#NUM!</v>
      </c>
      <c r="C316" s="10"/>
    </row>
    <row r="317" spans="1:3" x14ac:dyDescent="0.25">
      <c r="A317" s="2" t="e">
        <f>IF(B316="","",IF(A316+B316&gt;DATE('Dados gerais'!$B$7,'Dados gerais'!$B$6,28),"",A316+B316))</f>
        <v>#NUM!</v>
      </c>
      <c r="B317" s="8" t="e">
        <f>IF(A317="","",IF(MOD(YEAR(A317),4)=0,VLOOKUP(MONTH(A317),'Dados gerais'!$D$5:$F$16,3),VLOOKUP(MONTH(A317),'Dados gerais'!$D$5:$E$16,2)))</f>
        <v>#NUM!</v>
      </c>
      <c r="C317" s="10"/>
    </row>
    <row r="318" spans="1:3" x14ac:dyDescent="0.25">
      <c r="A318" s="2" t="e">
        <f>IF(B317="","",IF(A317+B317&gt;DATE('Dados gerais'!$B$7,'Dados gerais'!$B$6,28),"",A317+B317))</f>
        <v>#NUM!</v>
      </c>
      <c r="B318" s="8" t="e">
        <f>IF(A318="","",IF(MOD(YEAR(A318),4)=0,VLOOKUP(MONTH(A318),'Dados gerais'!$D$5:$F$16,3),VLOOKUP(MONTH(A318),'Dados gerais'!$D$5:$E$16,2)))</f>
        <v>#NUM!</v>
      </c>
      <c r="C318" s="10"/>
    </row>
    <row r="319" spans="1:3" x14ac:dyDescent="0.25">
      <c r="A319" s="2" t="e">
        <f>IF(B318="","",IF(A318+B318&gt;DATE('Dados gerais'!$B$7,'Dados gerais'!$B$6,28),"",A318+B318))</f>
        <v>#NUM!</v>
      </c>
      <c r="B319" s="8" t="e">
        <f>IF(A319="","",IF(MOD(YEAR(A319),4)=0,VLOOKUP(MONTH(A319),'Dados gerais'!$D$5:$F$16,3),VLOOKUP(MONTH(A319),'Dados gerais'!$D$5:$E$16,2)))</f>
        <v>#NUM!</v>
      </c>
      <c r="C319" s="10"/>
    </row>
    <row r="320" spans="1:3" x14ac:dyDescent="0.25">
      <c r="A320" s="2" t="e">
        <f>IF(B319="","",IF(A319+B319&gt;DATE('Dados gerais'!$B$7,'Dados gerais'!$B$6,28),"",A319+B319))</f>
        <v>#NUM!</v>
      </c>
      <c r="B320" s="8" t="e">
        <f>IF(A320="","",IF(MOD(YEAR(A320),4)=0,VLOOKUP(MONTH(A320),'Dados gerais'!$D$5:$F$16,3),VLOOKUP(MONTH(A320),'Dados gerais'!$D$5:$E$16,2)))</f>
        <v>#NUM!</v>
      </c>
      <c r="C320" s="10"/>
    </row>
    <row r="321" spans="1:3" x14ac:dyDescent="0.25">
      <c r="A321" s="2" t="e">
        <f>IF(B320="","",IF(A320+B320&gt;DATE('Dados gerais'!$B$7,'Dados gerais'!$B$6,28),"",A320+B320))</f>
        <v>#NUM!</v>
      </c>
      <c r="B321" s="8" t="e">
        <f>IF(A321="","",IF(MOD(YEAR(A321),4)=0,VLOOKUP(MONTH(A321),'Dados gerais'!$D$5:$F$16,3),VLOOKUP(MONTH(A321),'Dados gerais'!$D$5:$E$16,2)))</f>
        <v>#NUM!</v>
      </c>
      <c r="C321" s="10"/>
    </row>
    <row r="322" spans="1:3" x14ac:dyDescent="0.25">
      <c r="A322" s="2" t="e">
        <f>IF(B321="","",IF(A321+B321&gt;DATE('Dados gerais'!$B$7,'Dados gerais'!$B$6,28),"",A321+B321))</f>
        <v>#NUM!</v>
      </c>
      <c r="B322" s="8" t="e">
        <f>IF(A322="","",IF(MOD(YEAR(A322),4)=0,VLOOKUP(MONTH(A322),'Dados gerais'!$D$5:$F$16,3),VLOOKUP(MONTH(A322),'Dados gerais'!$D$5:$E$16,2)))</f>
        <v>#NUM!</v>
      </c>
      <c r="C322" s="10"/>
    </row>
    <row r="323" spans="1:3" x14ac:dyDescent="0.25">
      <c r="A323" s="2" t="e">
        <f>IF(B322="","",IF(A322+B322&gt;DATE('Dados gerais'!$B$7,'Dados gerais'!$B$6,28),"",A322+B322))</f>
        <v>#NUM!</v>
      </c>
      <c r="B323" s="8" t="e">
        <f>IF(A323="","",IF(MOD(YEAR(A323),4)=0,VLOOKUP(MONTH(A323),'Dados gerais'!$D$5:$F$16,3),VLOOKUP(MONTH(A323),'Dados gerais'!$D$5:$E$16,2)))</f>
        <v>#NUM!</v>
      </c>
      <c r="C323" s="10"/>
    </row>
    <row r="324" spans="1:3" x14ac:dyDescent="0.25">
      <c r="A324" s="2" t="e">
        <f>IF(B323="","",IF(A323+B323&gt;DATE('Dados gerais'!$B$7,'Dados gerais'!$B$6,28),"",A323+B323))</f>
        <v>#NUM!</v>
      </c>
      <c r="B324" s="8" t="e">
        <f>IF(A324="","",IF(MOD(YEAR(A324),4)=0,VLOOKUP(MONTH(A324),'Dados gerais'!$D$5:$F$16,3),VLOOKUP(MONTH(A324),'Dados gerais'!$D$5:$E$16,2)))</f>
        <v>#NUM!</v>
      </c>
      <c r="C324" s="10"/>
    </row>
    <row r="325" spans="1:3" x14ac:dyDescent="0.25">
      <c r="A325" s="2" t="e">
        <f>IF(B324="","",IF(A324+B324&gt;DATE('Dados gerais'!$B$7,'Dados gerais'!$B$6,28),"",A324+B324))</f>
        <v>#NUM!</v>
      </c>
      <c r="B325" s="8" t="e">
        <f>IF(A325="","",IF(MOD(YEAR(A325),4)=0,VLOOKUP(MONTH(A325),'Dados gerais'!$D$5:$F$16,3),VLOOKUP(MONTH(A325),'Dados gerais'!$D$5:$E$16,2)))</f>
        <v>#NUM!</v>
      </c>
      <c r="C325" s="10"/>
    </row>
    <row r="326" spans="1:3" x14ac:dyDescent="0.25">
      <c r="A326" s="2" t="e">
        <f>IF(B325="","",IF(A325+B325&gt;DATE('Dados gerais'!$B$7,'Dados gerais'!$B$6,28),"",A325+B325))</f>
        <v>#NUM!</v>
      </c>
      <c r="B326" s="8" t="e">
        <f>IF(A326="","",IF(MOD(YEAR(A326),4)=0,VLOOKUP(MONTH(A326),'Dados gerais'!$D$5:$F$16,3),VLOOKUP(MONTH(A326),'Dados gerais'!$D$5:$E$16,2)))</f>
        <v>#NUM!</v>
      </c>
      <c r="C326" s="10"/>
    </row>
    <row r="327" spans="1:3" x14ac:dyDescent="0.25">
      <c r="A327" s="2" t="e">
        <f>IF(B326="","",IF(A326+B326&gt;DATE('Dados gerais'!$B$7,'Dados gerais'!$B$6,28),"",A326+B326))</f>
        <v>#NUM!</v>
      </c>
      <c r="B327" s="8" t="e">
        <f>IF(A327="","",IF(MOD(YEAR(A327),4)=0,VLOOKUP(MONTH(A327),'Dados gerais'!$D$5:$F$16,3),VLOOKUP(MONTH(A327),'Dados gerais'!$D$5:$E$16,2)))</f>
        <v>#NUM!</v>
      </c>
      <c r="C327" s="10"/>
    </row>
    <row r="328" spans="1:3" x14ac:dyDescent="0.25">
      <c r="A328" s="2" t="e">
        <f>IF(B327="","",IF(A327+B327&gt;DATE('Dados gerais'!$B$7,'Dados gerais'!$B$6,28),"",A327+B327))</f>
        <v>#NUM!</v>
      </c>
      <c r="B328" s="8" t="e">
        <f>IF(A328="","",IF(MOD(YEAR(A328),4)=0,VLOOKUP(MONTH(A328),'Dados gerais'!$D$5:$F$16,3),VLOOKUP(MONTH(A328),'Dados gerais'!$D$5:$E$16,2)))</f>
        <v>#NUM!</v>
      </c>
      <c r="C328" s="10"/>
    </row>
    <row r="329" spans="1:3" x14ac:dyDescent="0.25">
      <c r="A329" s="2" t="e">
        <f>IF(B328="","",IF(A328+B328&gt;DATE('Dados gerais'!$B$7,'Dados gerais'!$B$6,28),"",A328+B328))</f>
        <v>#NUM!</v>
      </c>
      <c r="B329" s="8" t="e">
        <f>IF(A329="","",IF(MOD(YEAR(A329),4)=0,VLOOKUP(MONTH(A329),'Dados gerais'!$D$5:$F$16,3),VLOOKUP(MONTH(A329),'Dados gerais'!$D$5:$E$16,2)))</f>
        <v>#NUM!</v>
      </c>
      <c r="C329" s="10"/>
    </row>
    <row r="330" spans="1:3" x14ac:dyDescent="0.25">
      <c r="A330" s="2" t="e">
        <f>IF(B329="","",IF(A329+B329&gt;DATE('Dados gerais'!$B$7,'Dados gerais'!$B$6,28),"",A329+B329))</f>
        <v>#NUM!</v>
      </c>
      <c r="B330" s="8" t="e">
        <f>IF(A330="","",IF(MOD(YEAR(A330),4)=0,VLOOKUP(MONTH(A330),'Dados gerais'!$D$5:$F$16,3),VLOOKUP(MONTH(A330),'Dados gerais'!$D$5:$E$16,2)))</f>
        <v>#NUM!</v>
      </c>
      <c r="C330" s="10"/>
    </row>
    <row r="331" spans="1:3" x14ac:dyDescent="0.25">
      <c r="A331" s="2" t="e">
        <f>IF(B330="","",IF(A330+B330&gt;DATE('Dados gerais'!$B$7,'Dados gerais'!$B$6,28),"",A330+B330))</f>
        <v>#NUM!</v>
      </c>
      <c r="B331" s="8" t="e">
        <f>IF(A331="","",IF(MOD(YEAR(A331),4)=0,VLOOKUP(MONTH(A331),'Dados gerais'!$D$5:$F$16,3),VLOOKUP(MONTH(A331),'Dados gerais'!$D$5:$E$16,2)))</f>
        <v>#NUM!</v>
      </c>
      <c r="C331" s="10"/>
    </row>
    <row r="332" spans="1:3" x14ac:dyDescent="0.25">
      <c r="A332" s="2" t="e">
        <f>IF(B331="","",IF(A331+B331&gt;DATE('Dados gerais'!$B$7,'Dados gerais'!$B$6,28),"",A331+B331))</f>
        <v>#NUM!</v>
      </c>
      <c r="B332" s="8" t="e">
        <f>IF(A332="","",IF(MOD(YEAR(A332),4)=0,VLOOKUP(MONTH(A332),'Dados gerais'!$D$5:$F$16,3),VLOOKUP(MONTH(A332),'Dados gerais'!$D$5:$E$16,2)))</f>
        <v>#NUM!</v>
      </c>
      <c r="C332" s="10"/>
    </row>
    <row r="333" spans="1:3" x14ac:dyDescent="0.25">
      <c r="A333" s="2" t="e">
        <f>IF(B332="","",IF(A332+B332&gt;DATE('Dados gerais'!$B$7,'Dados gerais'!$B$6,28),"",A332+B332))</f>
        <v>#NUM!</v>
      </c>
      <c r="B333" s="8" t="e">
        <f>IF(A333="","",IF(MOD(YEAR(A333),4)=0,VLOOKUP(MONTH(A333),'Dados gerais'!$D$5:$F$16,3),VLOOKUP(MONTH(A333),'Dados gerais'!$D$5:$E$16,2)))</f>
        <v>#NUM!</v>
      </c>
      <c r="C333" s="10"/>
    </row>
    <row r="334" spans="1:3" x14ac:dyDescent="0.25">
      <c r="A334" s="2" t="e">
        <f>IF(B333="","",IF(A333+B333&gt;DATE('Dados gerais'!$B$7,'Dados gerais'!$B$6,28),"",A333+B333))</f>
        <v>#NUM!</v>
      </c>
      <c r="B334" s="8" t="e">
        <f>IF(A334="","",IF(MOD(YEAR(A334),4)=0,VLOOKUP(MONTH(A334),'Dados gerais'!$D$5:$F$16,3),VLOOKUP(MONTH(A334),'Dados gerais'!$D$5:$E$16,2)))</f>
        <v>#NUM!</v>
      </c>
      <c r="C334" s="10"/>
    </row>
    <row r="335" spans="1:3" x14ac:dyDescent="0.25">
      <c r="A335" s="2" t="e">
        <f>IF(B334="","",IF(A334+B334&gt;DATE('Dados gerais'!$B$7,'Dados gerais'!$B$6,28),"",A334+B334))</f>
        <v>#NUM!</v>
      </c>
      <c r="B335" s="8" t="e">
        <f>IF(A335="","",IF(MOD(YEAR(A335),4)=0,VLOOKUP(MONTH(A335),'Dados gerais'!$D$5:$F$16,3),VLOOKUP(MONTH(A335),'Dados gerais'!$D$5:$E$16,2)))</f>
        <v>#NUM!</v>
      </c>
      <c r="C335" s="10"/>
    </row>
    <row r="336" spans="1:3" x14ac:dyDescent="0.25">
      <c r="A336" s="2" t="e">
        <f>IF(B335="","",IF(A335+B335&gt;DATE('Dados gerais'!$B$7,'Dados gerais'!$B$6,28),"",A335+B335))</f>
        <v>#NUM!</v>
      </c>
      <c r="B336" s="8" t="e">
        <f>IF(A336="","",IF(MOD(YEAR(A336),4)=0,VLOOKUP(MONTH(A336),'Dados gerais'!$D$5:$F$16,3),VLOOKUP(MONTH(A336),'Dados gerais'!$D$5:$E$16,2)))</f>
        <v>#NUM!</v>
      </c>
      <c r="C336" s="10"/>
    </row>
    <row r="337" spans="1:3" x14ac:dyDescent="0.25">
      <c r="A337" s="2" t="e">
        <f>IF(B336="","",IF(A336+B336&gt;DATE('Dados gerais'!$B$7,'Dados gerais'!$B$6,28),"",A336+B336))</f>
        <v>#NUM!</v>
      </c>
      <c r="B337" s="8" t="e">
        <f>IF(A337="","",IF(MOD(YEAR(A337),4)=0,VLOOKUP(MONTH(A337),'Dados gerais'!$D$5:$F$16,3),VLOOKUP(MONTH(A337),'Dados gerais'!$D$5:$E$16,2)))</f>
        <v>#NUM!</v>
      </c>
      <c r="C337" s="10"/>
    </row>
    <row r="338" spans="1:3" x14ac:dyDescent="0.25">
      <c r="A338" s="2" t="e">
        <f>IF(B337="","",IF(A337+B337&gt;DATE('Dados gerais'!$B$7,'Dados gerais'!$B$6,28),"",A337+B337))</f>
        <v>#NUM!</v>
      </c>
      <c r="B338" s="8" t="e">
        <f>IF(A338="","",IF(MOD(YEAR(A338),4)=0,VLOOKUP(MONTH(A338),'Dados gerais'!$D$5:$F$16,3),VLOOKUP(MONTH(A338),'Dados gerais'!$D$5:$E$16,2)))</f>
        <v>#NUM!</v>
      </c>
      <c r="C338" s="10"/>
    </row>
    <row r="339" spans="1:3" x14ac:dyDescent="0.25">
      <c r="A339" s="2" t="e">
        <f>IF(B338="","",IF(A338+B338&gt;DATE('Dados gerais'!$B$7,'Dados gerais'!$B$6,28),"",A338+B338))</f>
        <v>#NUM!</v>
      </c>
      <c r="B339" s="8" t="e">
        <f>IF(A339="","",IF(MOD(YEAR(A339),4)=0,VLOOKUP(MONTH(A339),'Dados gerais'!$D$5:$F$16,3),VLOOKUP(MONTH(A339),'Dados gerais'!$D$5:$E$16,2)))</f>
        <v>#NUM!</v>
      </c>
      <c r="C339" s="10"/>
    </row>
    <row r="340" spans="1:3" x14ac:dyDescent="0.25">
      <c r="A340" s="2" t="e">
        <f>IF(B339="","",IF(A339+B339&gt;DATE('Dados gerais'!$B$7,'Dados gerais'!$B$6,28),"",A339+B339))</f>
        <v>#NUM!</v>
      </c>
      <c r="B340" s="8" t="e">
        <f>IF(A340="","",IF(MOD(YEAR(A340),4)=0,VLOOKUP(MONTH(A340),'Dados gerais'!$D$5:$F$16,3),VLOOKUP(MONTH(A340),'Dados gerais'!$D$5:$E$16,2)))</f>
        <v>#NUM!</v>
      </c>
      <c r="C340" s="10"/>
    </row>
    <row r="341" spans="1:3" x14ac:dyDescent="0.25">
      <c r="A341" s="2" t="e">
        <f>IF(B340="","",IF(A340+B340&gt;DATE('Dados gerais'!$B$7,'Dados gerais'!$B$6,28),"",A340+B340))</f>
        <v>#NUM!</v>
      </c>
      <c r="B341" s="8" t="e">
        <f>IF(A341="","",IF(MOD(YEAR(A341),4)=0,VLOOKUP(MONTH(A341),'Dados gerais'!$D$5:$F$16,3),VLOOKUP(MONTH(A341),'Dados gerais'!$D$5:$E$16,2)))</f>
        <v>#NUM!</v>
      </c>
      <c r="C341" s="10"/>
    </row>
    <row r="342" spans="1:3" x14ac:dyDescent="0.25">
      <c r="A342" s="2" t="e">
        <f>IF(B341="","",IF(A341+B341&gt;DATE('Dados gerais'!$B$7,'Dados gerais'!$B$6,28),"",A341+B341))</f>
        <v>#NUM!</v>
      </c>
      <c r="B342" s="8" t="e">
        <f>IF(A342="","",IF(MOD(YEAR(A342),4)=0,VLOOKUP(MONTH(A342),'Dados gerais'!$D$5:$F$16,3),VLOOKUP(MONTH(A342),'Dados gerais'!$D$5:$E$16,2)))</f>
        <v>#NUM!</v>
      </c>
      <c r="C342" s="10"/>
    </row>
    <row r="343" spans="1:3" x14ac:dyDescent="0.25">
      <c r="A343" s="2" t="e">
        <f>IF(B342="","",IF(A342+B342&gt;DATE('Dados gerais'!$B$7,'Dados gerais'!$B$6,28),"",A342+B342))</f>
        <v>#NUM!</v>
      </c>
      <c r="B343" s="8" t="e">
        <f>IF(A343="","",IF(MOD(YEAR(A343),4)=0,VLOOKUP(MONTH(A343),'Dados gerais'!$D$5:$F$16,3),VLOOKUP(MONTH(A343),'Dados gerais'!$D$5:$E$16,2)))</f>
        <v>#NUM!</v>
      </c>
      <c r="C343" s="10"/>
    </row>
    <row r="344" spans="1:3" x14ac:dyDescent="0.25">
      <c r="A344" s="2" t="e">
        <f>IF(B343="","",IF(A343+B343&gt;DATE('Dados gerais'!$B$7,'Dados gerais'!$B$6,28),"",A343+B343))</f>
        <v>#NUM!</v>
      </c>
      <c r="B344" s="8" t="e">
        <f>IF(A344="","",IF(MOD(YEAR(A344),4)=0,VLOOKUP(MONTH(A344),'Dados gerais'!$D$5:$F$16,3),VLOOKUP(MONTH(A344),'Dados gerais'!$D$5:$E$16,2)))</f>
        <v>#NUM!</v>
      </c>
      <c r="C344" s="10"/>
    </row>
    <row r="345" spans="1:3" x14ac:dyDescent="0.25">
      <c r="A345" s="2" t="e">
        <f>IF(B344="","",IF(A344+B344&gt;DATE('Dados gerais'!$B$7,'Dados gerais'!$B$6,28),"",A344+B344))</f>
        <v>#NUM!</v>
      </c>
      <c r="B345" s="8" t="e">
        <f>IF(A345="","",IF(MOD(YEAR(A345),4)=0,VLOOKUP(MONTH(A345),'Dados gerais'!$D$5:$F$16,3),VLOOKUP(MONTH(A345),'Dados gerais'!$D$5:$E$16,2)))</f>
        <v>#NUM!</v>
      </c>
      <c r="C345" s="10"/>
    </row>
    <row r="346" spans="1:3" x14ac:dyDescent="0.25">
      <c r="A346" s="2" t="e">
        <f>IF(B345="","",IF(A345+B345&gt;DATE('Dados gerais'!$B$7,'Dados gerais'!$B$6,28),"",A345+B345))</f>
        <v>#NUM!</v>
      </c>
      <c r="B346" s="8" t="e">
        <f>IF(A346="","",IF(MOD(YEAR(A346),4)=0,VLOOKUP(MONTH(A346),'Dados gerais'!$D$5:$F$16,3),VLOOKUP(MONTH(A346),'Dados gerais'!$D$5:$E$16,2)))</f>
        <v>#NUM!</v>
      </c>
      <c r="C346" s="10"/>
    </row>
    <row r="347" spans="1:3" x14ac:dyDescent="0.25">
      <c r="A347" s="2" t="e">
        <f>IF(B346="","",IF(A346+B346&gt;DATE('Dados gerais'!$B$7,'Dados gerais'!$B$6,28),"",A346+B346))</f>
        <v>#NUM!</v>
      </c>
      <c r="B347" s="8" t="e">
        <f>IF(A347="","",IF(MOD(YEAR(A347),4)=0,VLOOKUP(MONTH(A347),'Dados gerais'!$D$5:$F$16,3),VLOOKUP(MONTH(A347),'Dados gerais'!$D$5:$E$16,2)))</f>
        <v>#NUM!</v>
      </c>
      <c r="C347" s="10"/>
    </row>
    <row r="348" spans="1:3" x14ac:dyDescent="0.25">
      <c r="A348" s="2" t="e">
        <f>IF(B347="","",IF(A347+B347&gt;DATE('Dados gerais'!$B$7,'Dados gerais'!$B$6,28),"",A347+B347))</f>
        <v>#NUM!</v>
      </c>
      <c r="B348" s="8" t="e">
        <f>IF(A348="","",IF(MOD(YEAR(A348),4)=0,VLOOKUP(MONTH(A348),'Dados gerais'!$D$5:$F$16,3),VLOOKUP(MONTH(A348),'Dados gerais'!$D$5:$E$16,2)))</f>
        <v>#NUM!</v>
      </c>
      <c r="C348" s="10"/>
    </row>
    <row r="349" spans="1:3" x14ac:dyDescent="0.25">
      <c r="A349" s="2" t="e">
        <f>IF(B348="","",IF(A348+B348&gt;DATE('Dados gerais'!$B$7,'Dados gerais'!$B$6,28),"",A348+B348))</f>
        <v>#NUM!</v>
      </c>
      <c r="B349" s="8" t="e">
        <f>IF(A349="","",IF(MOD(YEAR(A349),4)=0,VLOOKUP(MONTH(A349),'Dados gerais'!$D$5:$F$16,3),VLOOKUP(MONTH(A349),'Dados gerais'!$D$5:$E$16,2)))</f>
        <v>#NUM!</v>
      </c>
      <c r="C349" s="10"/>
    </row>
    <row r="350" spans="1:3" x14ac:dyDescent="0.25">
      <c r="A350" s="2" t="e">
        <f>IF(B349="","",IF(A349+B349&gt;DATE('Dados gerais'!$B$7,'Dados gerais'!$B$6,28),"",A349+B349))</f>
        <v>#NUM!</v>
      </c>
      <c r="B350" s="8" t="e">
        <f>IF(A350="","",IF(MOD(YEAR(A350),4)=0,VLOOKUP(MONTH(A350),'Dados gerais'!$D$5:$F$16,3),VLOOKUP(MONTH(A350),'Dados gerais'!$D$5:$E$16,2)))</f>
        <v>#NUM!</v>
      </c>
      <c r="C350" s="10"/>
    </row>
    <row r="351" spans="1:3" x14ac:dyDescent="0.25">
      <c r="A351" s="2" t="e">
        <f>IF(B350="","",IF(A350+B350&gt;DATE('Dados gerais'!$B$7,'Dados gerais'!$B$6,28),"",A350+B350))</f>
        <v>#NUM!</v>
      </c>
      <c r="B351" s="8" t="e">
        <f>IF(A351="","",IF(MOD(YEAR(A351),4)=0,VLOOKUP(MONTH(A351),'Dados gerais'!$D$5:$F$16,3),VLOOKUP(MONTH(A351),'Dados gerais'!$D$5:$E$16,2)))</f>
        <v>#NUM!</v>
      </c>
      <c r="C351" s="10"/>
    </row>
    <row r="352" spans="1:3" x14ac:dyDescent="0.25">
      <c r="A352" s="2" t="e">
        <f>IF(B351="","",IF(A351+B351&gt;DATE('Dados gerais'!$B$7,'Dados gerais'!$B$6,28),"",A351+B351))</f>
        <v>#NUM!</v>
      </c>
      <c r="B352" s="8" t="e">
        <f>IF(A352="","",IF(MOD(YEAR(A352),4)=0,VLOOKUP(MONTH(A352),'Dados gerais'!$D$5:$F$16,3),VLOOKUP(MONTH(A352),'Dados gerais'!$D$5:$E$16,2)))</f>
        <v>#NUM!</v>
      </c>
      <c r="C352" s="10"/>
    </row>
    <row r="353" spans="1:3" x14ac:dyDescent="0.25">
      <c r="A353" s="2" t="e">
        <f>IF(B352="","",IF(A352+B352&gt;DATE('Dados gerais'!$B$7,'Dados gerais'!$B$6,28),"",A352+B352))</f>
        <v>#NUM!</v>
      </c>
      <c r="B353" s="8" t="e">
        <f>IF(A353="","",IF(MOD(YEAR(A353),4)=0,VLOOKUP(MONTH(A353),'Dados gerais'!$D$5:$F$16,3),VLOOKUP(MONTH(A353),'Dados gerais'!$D$5:$E$16,2)))</f>
        <v>#NUM!</v>
      </c>
      <c r="C353" s="10"/>
    </row>
    <row r="354" spans="1:3" x14ac:dyDescent="0.25">
      <c r="A354" s="2" t="e">
        <f>IF(B353="","",IF(A353+B353&gt;DATE('Dados gerais'!$B$7,'Dados gerais'!$B$6,28),"",A353+B353))</f>
        <v>#NUM!</v>
      </c>
      <c r="B354" s="8" t="e">
        <f>IF(A354="","",IF(MOD(YEAR(A354),4)=0,VLOOKUP(MONTH(A354),'Dados gerais'!$D$5:$F$16,3),VLOOKUP(MONTH(A354),'Dados gerais'!$D$5:$E$16,2)))</f>
        <v>#NUM!</v>
      </c>
      <c r="C354" s="10"/>
    </row>
    <row r="355" spans="1:3" x14ac:dyDescent="0.25">
      <c r="A355" s="2" t="e">
        <f>IF(B354="","",IF(A354+B354&gt;DATE('Dados gerais'!$B$7,'Dados gerais'!$B$6,28),"",A354+B354))</f>
        <v>#NUM!</v>
      </c>
      <c r="B355" s="8" t="e">
        <f>IF(A355="","",IF(MOD(YEAR(A355),4)=0,VLOOKUP(MONTH(A355),'Dados gerais'!$D$5:$F$16,3),VLOOKUP(MONTH(A355),'Dados gerais'!$D$5:$E$16,2)))</f>
        <v>#NUM!</v>
      </c>
      <c r="C355" s="10"/>
    </row>
    <row r="356" spans="1:3" x14ac:dyDescent="0.25">
      <c r="A356" s="2" t="e">
        <f>IF(B355="","",IF(A355+B355&gt;DATE('Dados gerais'!$B$7,'Dados gerais'!$B$6,28),"",A355+B355))</f>
        <v>#NUM!</v>
      </c>
      <c r="B356" s="8" t="e">
        <f>IF(A356="","",IF(MOD(YEAR(A356),4)=0,VLOOKUP(MONTH(A356),'Dados gerais'!$D$5:$F$16,3),VLOOKUP(MONTH(A356),'Dados gerais'!$D$5:$E$16,2)))</f>
        <v>#NUM!</v>
      </c>
      <c r="C356" s="10"/>
    </row>
    <row r="357" spans="1:3" x14ac:dyDescent="0.25">
      <c r="A357" s="2" t="e">
        <f>IF(B356="","",IF(A356+B356&gt;DATE('Dados gerais'!$B$7,'Dados gerais'!$B$6,28),"",A356+B356))</f>
        <v>#NUM!</v>
      </c>
      <c r="B357" s="8" t="e">
        <f>IF(A357="","",IF(MOD(YEAR(A357),4)=0,VLOOKUP(MONTH(A357),'Dados gerais'!$D$5:$F$16,3),VLOOKUP(MONTH(A357),'Dados gerais'!$D$5:$E$16,2)))</f>
        <v>#NUM!</v>
      </c>
      <c r="C357" s="10"/>
    </row>
    <row r="358" spans="1:3" x14ac:dyDescent="0.25">
      <c r="A358" s="2" t="e">
        <f>IF(B357="","",IF(A357+B357&gt;DATE('Dados gerais'!$B$7,'Dados gerais'!$B$6,28),"",A357+B357))</f>
        <v>#NUM!</v>
      </c>
      <c r="B358" s="8" t="e">
        <f>IF(A358="","",IF(MOD(YEAR(A358),4)=0,VLOOKUP(MONTH(A358),'Dados gerais'!$D$5:$F$16,3),VLOOKUP(MONTH(A358),'Dados gerais'!$D$5:$E$16,2)))</f>
        <v>#NUM!</v>
      </c>
      <c r="C358" s="10"/>
    </row>
    <row r="359" spans="1:3" x14ac:dyDescent="0.25">
      <c r="A359" s="2" t="e">
        <f>IF(B358="","",IF(A358+B358&gt;DATE('Dados gerais'!$B$7,'Dados gerais'!$B$6,28),"",A358+B358))</f>
        <v>#NUM!</v>
      </c>
      <c r="B359" s="8" t="e">
        <f>IF(A359="","",IF(MOD(YEAR(A359),4)=0,VLOOKUP(MONTH(A359),'Dados gerais'!$D$5:$F$16,3),VLOOKUP(MONTH(A359),'Dados gerais'!$D$5:$E$16,2)))</f>
        <v>#NUM!</v>
      </c>
      <c r="C359" s="10"/>
    </row>
    <row r="360" spans="1:3" x14ac:dyDescent="0.25">
      <c r="A360" s="2" t="e">
        <f>IF(B359="","",IF(A359+B359&gt;DATE('Dados gerais'!$B$7,'Dados gerais'!$B$6,28),"",A359+B359))</f>
        <v>#NUM!</v>
      </c>
      <c r="B360" s="8" t="e">
        <f>IF(A360="","",IF(MOD(YEAR(A360),4)=0,VLOOKUP(MONTH(A360),'Dados gerais'!$D$5:$F$16,3),VLOOKUP(MONTH(A360),'Dados gerais'!$D$5:$E$16,2)))</f>
        <v>#NUM!</v>
      </c>
      <c r="C360" s="10"/>
    </row>
    <row r="361" spans="1:3" x14ac:dyDescent="0.25">
      <c r="A361" s="2" t="e">
        <f>IF(B360="","",IF(A360+B360&gt;DATE('Dados gerais'!$B$7,'Dados gerais'!$B$6,28),"",A360+B360))</f>
        <v>#NUM!</v>
      </c>
      <c r="B361" s="8" t="e">
        <f>IF(A361="","",IF(MOD(YEAR(A361),4)=0,VLOOKUP(MONTH(A361),'Dados gerais'!$D$5:$F$16,3),VLOOKUP(MONTH(A361),'Dados gerais'!$D$5:$E$16,2)))</f>
        <v>#NUM!</v>
      </c>
      <c r="C361" s="10"/>
    </row>
    <row r="362" spans="1:3" x14ac:dyDescent="0.25">
      <c r="A362" s="2" t="e">
        <f>IF(B361="","",IF(A361+B361&gt;DATE('Dados gerais'!$B$7,'Dados gerais'!$B$6,28),"",A361+B361))</f>
        <v>#NUM!</v>
      </c>
      <c r="B362" s="8" t="e">
        <f>IF(A362="","",IF(MOD(YEAR(A362),4)=0,VLOOKUP(MONTH(A362),'Dados gerais'!$D$5:$F$16,3),VLOOKUP(MONTH(A362),'Dados gerais'!$D$5:$E$16,2)))</f>
        <v>#NUM!</v>
      </c>
      <c r="C362" s="10"/>
    </row>
    <row r="363" spans="1:3" x14ac:dyDescent="0.25">
      <c r="A363" s="2" t="e">
        <f>IF(B362="","",IF(A362+B362&gt;DATE('Dados gerais'!$B$7,'Dados gerais'!$B$6,28),"",A362+B362))</f>
        <v>#NUM!</v>
      </c>
      <c r="B363" s="8" t="e">
        <f>IF(A363="","",IF(MOD(YEAR(A363),4)=0,VLOOKUP(MONTH(A363),'Dados gerais'!$D$5:$F$16,3),VLOOKUP(MONTH(A363),'Dados gerais'!$D$5:$E$16,2)))</f>
        <v>#NUM!</v>
      </c>
      <c r="C363" s="10"/>
    </row>
    <row r="364" spans="1:3" x14ac:dyDescent="0.25">
      <c r="A364" s="2" t="e">
        <f>IF(B363="","",IF(A363+B363&gt;DATE('Dados gerais'!$B$7,'Dados gerais'!$B$6,28),"",A363+B363))</f>
        <v>#NUM!</v>
      </c>
      <c r="B364" s="8" t="e">
        <f>IF(A364="","",IF(MOD(YEAR(A364),4)=0,VLOOKUP(MONTH(A364),'Dados gerais'!$D$5:$F$16,3),VLOOKUP(MONTH(A364),'Dados gerais'!$D$5:$E$16,2)))</f>
        <v>#NUM!</v>
      </c>
      <c r="C364" s="10"/>
    </row>
    <row r="365" spans="1:3" x14ac:dyDescent="0.25">
      <c r="A365" s="2" t="e">
        <f>IF(B364="","",IF(A364+B364&gt;DATE('Dados gerais'!$B$7,'Dados gerais'!$B$6,28),"",A364+B364))</f>
        <v>#NUM!</v>
      </c>
      <c r="B365" s="8" t="e">
        <f>IF(A365="","",IF(MOD(YEAR(A365),4)=0,VLOOKUP(MONTH(A365),'Dados gerais'!$D$5:$F$16,3),VLOOKUP(MONTH(A365),'Dados gerais'!$D$5:$E$16,2)))</f>
        <v>#NUM!</v>
      </c>
      <c r="C365" s="10"/>
    </row>
    <row r="366" spans="1:3" x14ac:dyDescent="0.25">
      <c r="A366" s="2" t="e">
        <f>IF(B365="","",IF(A365+B365&gt;DATE('Dados gerais'!$B$7,'Dados gerais'!$B$6,28),"",A365+B365))</f>
        <v>#NUM!</v>
      </c>
      <c r="B366" s="8" t="e">
        <f>IF(A366="","",IF(MOD(YEAR(A366),4)=0,VLOOKUP(MONTH(A366),'Dados gerais'!$D$5:$F$16,3),VLOOKUP(MONTH(A366),'Dados gerais'!$D$5:$E$16,2)))</f>
        <v>#NUM!</v>
      </c>
      <c r="C366" s="10"/>
    </row>
    <row r="367" spans="1:3" x14ac:dyDescent="0.25">
      <c r="A367" s="2" t="e">
        <f>IF(B366="","",IF(A366+B366&gt;DATE('Dados gerais'!$B$7,'Dados gerais'!$B$6,28),"",A366+B366))</f>
        <v>#NUM!</v>
      </c>
      <c r="B367" s="8" t="e">
        <f>IF(A367="","",IF(MOD(YEAR(A367),4)=0,VLOOKUP(MONTH(A367),'Dados gerais'!$D$5:$F$16,3),VLOOKUP(MONTH(A367),'Dados gerais'!$D$5:$E$16,2)))</f>
        <v>#NUM!</v>
      </c>
      <c r="C367" s="10"/>
    </row>
    <row r="368" spans="1:3" x14ac:dyDescent="0.25">
      <c r="A368" s="2" t="e">
        <f>IF(B367="","",IF(A367+B367&gt;DATE('Dados gerais'!$B$7,'Dados gerais'!$B$6,28),"",A367+B367))</f>
        <v>#NUM!</v>
      </c>
      <c r="B368" s="8" t="e">
        <f>IF(A368="","",IF(MOD(YEAR(A368),4)=0,VLOOKUP(MONTH(A368),'Dados gerais'!$D$5:$F$16,3),VLOOKUP(MONTH(A368),'Dados gerais'!$D$5:$E$16,2)))</f>
        <v>#NUM!</v>
      </c>
      <c r="C368" s="10"/>
    </row>
    <row r="369" spans="1:3" x14ac:dyDescent="0.25">
      <c r="A369" s="2" t="e">
        <f>IF(B368="","",IF(A368+B368&gt;DATE('Dados gerais'!$B$7,'Dados gerais'!$B$6,28),"",A368+B368))</f>
        <v>#NUM!</v>
      </c>
      <c r="B369" s="8" t="e">
        <f>IF(A369="","",IF(MOD(YEAR(A369),4)=0,VLOOKUP(MONTH(A369),'Dados gerais'!$D$5:$F$16,3),VLOOKUP(MONTH(A369),'Dados gerais'!$D$5:$E$16,2)))</f>
        <v>#NUM!</v>
      </c>
      <c r="C369" s="10"/>
    </row>
    <row r="370" spans="1:3" x14ac:dyDescent="0.25">
      <c r="A370" s="2" t="e">
        <f>IF(B369="","",IF(A369+B369&gt;DATE('Dados gerais'!$B$7,'Dados gerais'!$B$6,28),"",A369+B369))</f>
        <v>#NUM!</v>
      </c>
      <c r="B370" s="8" t="e">
        <f>IF(A370="","",IF(MOD(YEAR(A370),4)=0,VLOOKUP(MONTH(A370),'Dados gerais'!$D$5:$F$16,3),VLOOKUP(MONTH(A370),'Dados gerais'!$D$5:$E$16,2)))</f>
        <v>#NUM!</v>
      </c>
      <c r="C370" s="10"/>
    </row>
    <row r="371" spans="1:3" x14ac:dyDescent="0.25">
      <c r="A371" s="2" t="e">
        <f>IF(B370="","",IF(A370+B370&gt;DATE('Dados gerais'!$B$7,'Dados gerais'!$B$6,28),"",A370+B370))</f>
        <v>#NUM!</v>
      </c>
      <c r="B371" s="8" t="e">
        <f>IF(A371="","",IF(MOD(YEAR(A371),4)=0,VLOOKUP(MONTH(A371),'Dados gerais'!$D$5:$F$16,3),VLOOKUP(MONTH(A371),'Dados gerais'!$D$5:$E$16,2)))</f>
        <v>#NUM!</v>
      </c>
      <c r="C371" s="10"/>
    </row>
    <row r="372" spans="1:3" x14ac:dyDescent="0.25">
      <c r="A372" s="2" t="e">
        <f>IF(B371="","",IF(A371+B371&gt;DATE('Dados gerais'!$B$7,'Dados gerais'!$B$6,28),"",A371+B371))</f>
        <v>#NUM!</v>
      </c>
      <c r="B372" s="8" t="e">
        <f>IF(A372="","",IF(MOD(YEAR(A372),4)=0,VLOOKUP(MONTH(A372),'Dados gerais'!$D$5:$F$16,3),VLOOKUP(MONTH(A372),'Dados gerais'!$D$5:$E$16,2)))</f>
        <v>#NUM!</v>
      </c>
      <c r="C372" s="10"/>
    </row>
    <row r="373" spans="1:3" x14ac:dyDescent="0.25">
      <c r="A373" s="2" t="e">
        <f>IF(B372="","",IF(A372+B372&gt;DATE('Dados gerais'!$B$7,'Dados gerais'!$B$6,28),"",A372+B372))</f>
        <v>#NUM!</v>
      </c>
      <c r="B373" s="8" t="e">
        <f>IF(A373="","",IF(MOD(YEAR(A373),4)=0,VLOOKUP(MONTH(A373),'Dados gerais'!$D$5:$F$16,3),VLOOKUP(MONTH(A373),'Dados gerais'!$D$5:$E$16,2)))</f>
        <v>#NUM!</v>
      </c>
      <c r="C373" s="10"/>
    </row>
    <row r="374" spans="1:3" x14ac:dyDescent="0.25">
      <c r="A374" s="2" t="e">
        <f>IF(B373="","",IF(A373+B373&gt;DATE('Dados gerais'!$B$7,'Dados gerais'!$B$6,28),"",A373+B373))</f>
        <v>#NUM!</v>
      </c>
      <c r="B374" s="8" t="e">
        <f>IF(A374="","",IF(MOD(YEAR(A374),4)=0,VLOOKUP(MONTH(A374),'Dados gerais'!$D$5:$F$16,3),VLOOKUP(MONTH(A374),'Dados gerais'!$D$5:$E$16,2)))</f>
        <v>#NUM!</v>
      </c>
      <c r="C374" s="10"/>
    </row>
    <row r="375" spans="1:3" x14ac:dyDescent="0.25">
      <c r="A375" s="2" t="e">
        <f>IF(B374="","",IF(A374+B374&gt;DATE('Dados gerais'!$B$7,'Dados gerais'!$B$6,28),"",A374+B374))</f>
        <v>#NUM!</v>
      </c>
      <c r="B375" s="8" t="e">
        <f>IF(A375="","",IF(MOD(YEAR(A375),4)=0,VLOOKUP(MONTH(A375),'Dados gerais'!$D$5:$F$16,3),VLOOKUP(MONTH(A375),'Dados gerais'!$D$5:$E$16,2)))</f>
        <v>#NUM!</v>
      </c>
      <c r="C375" s="10"/>
    </row>
    <row r="376" spans="1:3" x14ac:dyDescent="0.25">
      <c r="A376" s="2" t="e">
        <f>IF(B375="","",IF(A375+B375&gt;DATE('Dados gerais'!$B$7,'Dados gerais'!$B$6,28),"",A375+B375))</f>
        <v>#NUM!</v>
      </c>
      <c r="B376" s="8" t="e">
        <f>IF(A376="","",IF(MOD(YEAR(A376),4)=0,VLOOKUP(MONTH(A376),'Dados gerais'!$D$5:$F$16,3),VLOOKUP(MONTH(A376),'Dados gerais'!$D$5:$E$16,2)))</f>
        <v>#NUM!</v>
      </c>
      <c r="C376" s="10"/>
    </row>
    <row r="377" spans="1:3" x14ac:dyDescent="0.25">
      <c r="A377" s="2" t="e">
        <f>IF(B376="","",IF(A376+B376&gt;DATE('Dados gerais'!$B$7,'Dados gerais'!$B$6,28),"",A376+B376))</f>
        <v>#NUM!</v>
      </c>
      <c r="B377" s="8" t="e">
        <f>IF(A377="","",IF(MOD(YEAR(A377),4)=0,VLOOKUP(MONTH(A377),'Dados gerais'!$D$5:$F$16,3),VLOOKUP(MONTH(A377),'Dados gerais'!$D$5:$E$16,2)))</f>
        <v>#NUM!</v>
      </c>
      <c r="C377" s="10"/>
    </row>
    <row r="378" spans="1:3" x14ac:dyDescent="0.25">
      <c r="A378" s="2" t="e">
        <f>IF(B377="","",IF(A377+B377&gt;DATE('Dados gerais'!$B$7,'Dados gerais'!$B$6,28),"",A377+B377))</f>
        <v>#NUM!</v>
      </c>
      <c r="B378" s="8" t="e">
        <f>IF(A378="","",IF(MOD(YEAR(A378),4)=0,VLOOKUP(MONTH(A378),'Dados gerais'!$D$5:$F$16,3),VLOOKUP(MONTH(A378),'Dados gerais'!$D$5:$E$16,2)))</f>
        <v>#NUM!</v>
      </c>
      <c r="C378" s="10"/>
    </row>
    <row r="379" spans="1:3" x14ac:dyDescent="0.25">
      <c r="A379" s="2" t="e">
        <f>IF(B378="","",IF(A378+B378&gt;DATE('Dados gerais'!$B$7,'Dados gerais'!$B$6,28),"",A378+B378))</f>
        <v>#NUM!</v>
      </c>
      <c r="B379" s="8" t="e">
        <f>IF(A379="","",IF(MOD(YEAR(A379),4)=0,VLOOKUP(MONTH(A379),'Dados gerais'!$D$5:$F$16,3),VLOOKUP(MONTH(A379),'Dados gerais'!$D$5:$E$16,2)))</f>
        <v>#NUM!</v>
      </c>
      <c r="C379" s="10"/>
    </row>
    <row r="380" spans="1:3" x14ac:dyDescent="0.25">
      <c r="A380" s="2" t="e">
        <f>IF(B379="","",IF(A379+B379&gt;DATE('Dados gerais'!$B$7,'Dados gerais'!$B$6,28),"",A379+B379))</f>
        <v>#NUM!</v>
      </c>
      <c r="B380" s="8" t="e">
        <f>IF(A380="","",IF(MOD(YEAR(A380),4)=0,VLOOKUP(MONTH(A380),'Dados gerais'!$D$5:$F$16,3),VLOOKUP(MONTH(A380),'Dados gerais'!$D$5:$E$16,2)))</f>
        <v>#NUM!</v>
      </c>
      <c r="C380" s="10"/>
    </row>
    <row r="381" spans="1:3" x14ac:dyDescent="0.25">
      <c r="A381" s="2" t="e">
        <f>IF(B380="","",IF(A380+B380&gt;DATE('Dados gerais'!$B$7,'Dados gerais'!$B$6,28),"",A380+B380))</f>
        <v>#NUM!</v>
      </c>
      <c r="B381" s="8" t="e">
        <f>IF(A381="","",IF(MOD(YEAR(A381),4)=0,VLOOKUP(MONTH(A381),'Dados gerais'!$D$5:$F$16,3),VLOOKUP(MONTH(A381),'Dados gerais'!$D$5:$E$16,2)))</f>
        <v>#NUM!</v>
      </c>
      <c r="C381" s="10"/>
    </row>
    <row r="382" spans="1:3" x14ac:dyDescent="0.25">
      <c r="A382" s="2" t="e">
        <f>IF(B381="","",IF(A381+B381&gt;DATE('Dados gerais'!$B$7,'Dados gerais'!$B$6,28),"",A381+B381))</f>
        <v>#NUM!</v>
      </c>
      <c r="B382" s="8" t="e">
        <f>IF(A382="","",IF(MOD(YEAR(A382),4)=0,VLOOKUP(MONTH(A382),'Dados gerais'!$D$5:$F$16,3),VLOOKUP(MONTH(A382),'Dados gerais'!$D$5:$E$16,2)))</f>
        <v>#NUM!</v>
      </c>
      <c r="C382" s="10"/>
    </row>
    <row r="383" spans="1:3" x14ac:dyDescent="0.25">
      <c r="A383" s="2" t="e">
        <f>IF(B382="","",IF(A382+B382&gt;DATE('Dados gerais'!$B$7,'Dados gerais'!$B$6,28),"",A382+B382))</f>
        <v>#NUM!</v>
      </c>
      <c r="B383" s="8" t="e">
        <f>IF(A383="","",IF(MOD(YEAR(A383),4)=0,VLOOKUP(MONTH(A383),'Dados gerais'!$D$5:$F$16,3),VLOOKUP(MONTH(A383),'Dados gerais'!$D$5:$E$16,2)))</f>
        <v>#NUM!</v>
      </c>
      <c r="C383" s="10"/>
    </row>
    <row r="384" spans="1:3" x14ac:dyDescent="0.25">
      <c r="A384" s="2" t="e">
        <f>IF(B383="","",IF(A383+B383&gt;DATE('Dados gerais'!$B$7,'Dados gerais'!$B$6,28),"",A383+B383))</f>
        <v>#NUM!</v>
      </c>
      <c r="B384" s="8" t="e">
        <f>IF(A384="","",IF(MOD(YEAR(A384),4)=0,VLOOKUP(MONTH(A384),'Dados gerais'!$D$5:$F$16,3),VLOOKUP(MONTH(A384),'Dados gerais'!$D$5:$E$16,2)))</f>
        <v>#NUM!</v>
      </c>
      <c r="C384" s="10"/>
    </row>
    <row r="385" spans="1:3" x14ac:dyDescent="0.25">
      <c r="A385" s="2" t="e">
        <f>IF(B384="","",IF(A384+B384&gt;DATE('Dados gerais'!$B$7,'Dados gerais'!$B$6,28),"",A384+B384))</f>
        <v>#NUM!</v>
      </c>
      <c r="B385" s="8" t="e">
        <f>IF(A385="","",IF(MOD(YEAR(A385),4)=0,VLOOKUP(MONTH(A385),'Dados gerais'!$D$5:$F$16,3),VLOOKUP(MONTH(A385),'Dados gerais'!$D$5:$E$16,2)))</f>
        <v>#NUM!</v>
      </c>
      <c r="C385" s="10"/>
    </row>
    <row r="386" spans="1:3" x14ac:dyDescent="0.25">
      <c r="A386" s="2" t="e">
        <f>IF(B385="","",IF(A385+B385&gt;DATE('Dados gerais'!$B$7,'Dados gerais'!$B$6,28),"",A385+B385))</f>
        <v>#NUM!</v>
      </c>
      <c r="B386" s="8" t="e">
        <f>IF(A386="","",IF(MOD(YEAR(A386),4)=0,VLOOKUP(MONTH(A386),'Dados gerais'!$D$5:$F$16,3),VLOOKUP(MONTH(A386),'Dados gerais'!$D$5:$E$16,2)))</f>
        <v>#NUM!</v>
      </c>
      <c r="C386" s="10"/>
    </row>
    <row r="387" spans="1:3" x14ac:dyDescent="0.25">
      <c r="A387" s="2" t="e">
        <f>IF(B386="","",IF(A386+B386&gt;DATE('Dados gerais'!$B$7,'Dados gerais'!$B$6,28),"",A386+B386))</f>
        <v>#NUM!</v>
      </c>
      <c r="B387" s="8" t="e">
        <f>IF(A387="","",IF(MOD(YEAR(A387),4)=0,VLOOKUP(MONTH(A387),'Dados gerais'!$D$5:$F$16,3),VLOOKUP(MONTH(A387),'Dados gerais'!$D$5:$E$16,2)))</f>
        <v>#NUM!</v>
      </c>
      <c r="C387" s="10"/>
    </row>
    <row r="388" spans="1:3" x14ac:dyDescent="0.25">
      <c r="A388" s="2" t="e">
        <f>IF(B387="","",IF(A387+B387&gt;DATE('Dados gerais'!$B$7,'Dados gerais'!$B$6,28),"",A387+B387))</f>
        <v>#NUM!</v>
      </c>
      <c r="B388" s="8" t="e">
        <f>IF(A388="","",IF(MOD(YEAR(A388),4)=0,VLOOKUP(MONTH(A388),'Dados gerais'!$D$5:$F$16,3),VLOOKUP(MONTH(A388),'Dados gerais'!$D$5:$E$16,2)))</f>
        <v>#NUM!</v>
      </c>
      <c r="C388" s="10"/>
    </row>
    <row r="389" spans="1:3" x14ac:dyDescent="0.25">
      <c r="A389" s="2" t="e">
        <f>IF(B388="","",IF(A388+B388&gt;DATE('Dados gerais'!$B$7,'Dados gerais'!$B$6,28),"",A388+B388))</f>
        <v>#NUM!</v>
      </c>
      <c r="B389" s="8" t="e">
        <f>IF(A389="","",IF(MOD(YEAR(A389),4)=0,VLOOKUP(MONTH(A389),'Dados gerais'!$D$5:$F$16,3),VLOOKUP(MONTH(A389),'Dados gerais'!$D$5:$E$16,2)))</f>
        <v>#NUM!</v>
      </c>
      <c r="C389" s="10"/>
    </row>
    <row r="390" spans="1:3" x14ac:dyDescent="0.25">
      <c r="A390" s="2" t="e">
        <f>IF(B389="","",IF(A389+B389&gt;DATE('Dados gerais'!$B$7,'Dados gerais'!$B$6,28),"",A389+B389))</f>
        <v>#NUM!</v>
      </c>
      <c r="B390" s="8" t="e">
        <f>IF(A390="","",IF(MOD(YEAR(A390),4)=0,VLOOKUP(MONTH(A390),'Dados gerais'!$D$5:$F$16,3),VLOOKUP(MONTH(A390),'Dados gerais'!$D$5:$E$16,2)))</f>
        <v>#NUM!</v>
      </c>
      <c r="C390" s="10"/>
    </row>
    <row r="391" spans="1:3" x14ac:dyDescent="0.25">
      <c r="A391" s="2" t="e">
        <f>IF(B390="","",IF(A390+B390&gt;DATE('Dados gerais'!$B$7,'Dados gerais'!$B$6,28),"",A390+B390))</f>
        <v>#NUM!</v>
      </c>
      <c r="B391" s="8" t="e">
        <f>IF(A391="","",IF(MOD(YEAR(A391),4)=0,VLOOKUP(MONTH(A391),'Dados gerais'!$D$5:$F$16,3),VLOOKUP(MONTH(A391),'Dados gerais'!$D$5:$E$16,2)))</f>
        <v>#NUM!</v>
      </c>
      <c r="C391" s="10"/>
    </row>
    <row r="392" spans="1:3" x14ac:dyDescent="0.25">
      <c r="A392" s="2" t="e">
        <f>IF(B391="","",IF(A391+B391&gt;DATE('Dados gerais'!$B$7,'Dados gerais'!$B$6,28),"",A391+B391))</f>
        <v>#NUM!</v>
      </c>
      <c r="B392" s="8" t="e">
        <f>IF(A392="","",IF(MOD(YEAR(A392),4)=0,VLOOKUP(MONTH(A392),'Dados gerais'!$D$5:$F$16,3),VLOOKUP(MONTH(A392),'Dados gerais'!$D$5:$E$16,2)))</f>
        <v>#NUM!</v>
      </c>
      <c r="C392" s="10"/>
    </row>
    <row r="393" spans="1:3" x14ac:dyDescent="0.25">
      <c r="A393" s="2" t="e">
        <f>IF(B392="","",IF(A392+B392&gt;DATE('Dados gerais'!$B$7,'Dados gerais'!$B$6,28),"",A392+B392))</f>
        <v>#NUM!</v>
      </c>
      <c r="B393" s="8" t="e">
        <f>IF(A393="","",IF(MOD(YEAR(A393),4)=0,VLOOKUP(MONTH(A393),'Dados gerais'!$D$5:$F$16,3),VLOOKUP(MONTH(A393),'Dados gerais'!$D$5:$E$16,2)))</f>
        <v>#NUM!</v>
      </c>
      <c r="C393" s="10"/>
    </row>
    <row r="394" spans="1:3" x14ac:dyDescent="0.25">
      <c r="A394" s="2" t="e">
        <f>IF(B393="","",IF(A393+B393&gt;DATE('Dados gerais'!$B$7,'Dados gerais'!$B$6,28),"",A393+B393))</f>
        <v>#NUM!</v>
      </c>
      <c r="B394" s="8" t="e">
        <f>IF(A394="","",IF(MOD(YEAR(A394),4)=0,VLOOKUP(MONTH(A394),'Dados gerais'!$D$5:$F$16,3),VLOOKUP(MONTH(A394),'Dados gerais'!$D$5:$E$16,2)))</f>
        <v>#NUM!</v>
      </c>
      <c r="C394" s="10"/>
    </row>
    <row r="395" spans="1:3" x14ac:dyDescent="0.25">
      <c r="A395" s="2" t="e">
        <f>IF(B394="","",IF(A394+B394&gt;DATE('Dados gerais'!$B$7,'Dados gerais'!$B$6,28),"",A394+B394))</f>
        <v>#NUM!</v>
      </c>
      <c r="B395" s="8" t="e">
        <f>IF(A395="","",IF(MOD(YEAR(A395),4)=0,VLOOKUP(MONTH(A395),'Dados gerais'!$D$5:$F$16,3),VLOOKUP(MONTH(A395),'Dados gerais'!$D$5:$E$16,2)))</f>
        <v>#NUM!</v>
      </c>
      <c r="C395" s="10"/>
    </row>
    <row r="396" spans="1:3" x14ac:dyDescent="0.25">
      <c r="A396" s="2" t="e">
        <f>IF(B395="","",IF(A395+B395&gt;DATE('Dados gerais'!$B$7,'Dados gerais'!$B$6,28),"",A395+B395))</f>
        <v>#NUM!</v>
      </c>
      <c r="B396" s="8" t="e">
        <f>IF(A396="","",IF(MOD(YEAR(A396),4)=0,VLOOKUP(MONTH(A396),'Dados gerais'!$D$5:$F$16,3),VLOOKUP(MONTH(A396),'Dados gerais'!$D$5:$E$16,2)))</f>
        <v>#NUM!</v>
      </c>
      <c r="C396" s="10"/>
    </row>
    <row r="397" spans="1:3" x14ac:dyDescent="0.25">
      <c r="A397" s="2" t="e">
        <f>IF(B396="","",IF(A396+B396&gt;DATE('Dados gerais'!$B$7,'Dados gerais'!$B$6,28),"",A396+B396))</f>
        <v>#NUM!</v>
      </c>
      <c r="B397" s="8" t="e">
        <f>IF(A397="","",IF(MOD(YEAR(A397),4)=0,VLOOKUP(MONTH(A397),'Dados gerais'!$D$5:$F$16,3),VLOOKUP(MONTH(A397),'Dados gerais'!$D$5:$E$16,2)))</f>
        <v>#NUM!</v>
      </c>
      <c r="C397" s="10"/>
    </row>
    <row r="398" spans="1:3" x14ac:dyDescent="0.25">
      <c r="A398" s="2" t="e">
        <f>IF(B397="","",IF(A397+B397&gt;DATE('Dados gerais'!$B$7,'Dados gerais'!$B$6,28),"",A397+B397))</f>
        <v>#NUM!</v>
      </c>
      <c r="B398" s="8" t="e">
        <f>IF(A398="","",IF(MOD(YEAR(A398),4)=0,VLOOKUP(MONTH(A398),'Dados gerais'!$D$5:$F$16,3),VLOOKUP(MONTH(A398),'Dados gerais'!$D$5:$E$16,2)))</f>
        <v>#NUM!</v>
      </c>
      <c r="C398" s="10"/>
    </row>
    <row r="399" spans="1:3" x14ac:dyDescent="0.25">
      <c r="A399" s="2" t="e">
        <f>IF(B398="","",IF(A398+B398&gt;DATE('Dados gerais'!$B$7,'Dados gerais'!$B$6,28),"",A398+B398))</f>
        <v>#NUM!</v>
      </c>
      <c r="B399" s="8" t="e">
        <f>IF(A399="","",IF(MOD(YEAR(A399),4)=0,VLOOKUP(MONTH(A399),'Dados gerais'!$D$5:$F$16,3),VLOOKUP(MONTH(A399),'Dados gerais'!$D$5:$E$16,2)))</f>
        <v>#NUM!</v>
      </c>
      <c r="C399" s="10"/>
    </row>
    <row r="400" spans="1:3" x14ac:dyDescent="0.25">
      <c r="A400" s="2" t="e">
        <f>IF(B399="","",IF(A399+B399&gt;DATE('Dados gerais'!$B$7,'Dados gerais'!$B$6,28),"",A399+B399))</f>
        <v>#NUM!</v>
      </c>
      <c r="B400" s="8" t="e">
        <f>IF(A400="","",IF(MOD(YEAR(A400),4)=0,VLOOKUP(MONTH(A400),'Dados gerais'!$D$5:$F$16,3),VLOOKUP(MONTH(A400),'Dados gerais'!$D$5:$E$16,2)))</f>
        <v>#NUM!</v>
      </c>
      <c r="C400" s="10"/>
    </row>
    <row r="401" spans="1:3" x14ac:dyDescent="0.25">
      <c r="A401" s="2" t="e">
        <f>IF(B400="","",IF(A400+B400&gt;DATE('Dados gerais'!$B$7,'Dados gerais'!$B$6,28),"",A400+B400))</f>
        <v>#NUM!</v>
      </c>
      <c r="B401" s="8" t="e">
        <f>IF(A401="","",IF(MOD(YEAR(A401),4)=0,VLOOKUP(MONTH(A401),'Dados gerais'!$D$5:$F$16,3),VLOOKUP(MONTH(A401),'Dados gerais'!$D$5:$E$16,2)))</f>
        <v>#NUM!</v>
      </c>
      <c r="C401" s="10"/>
    </row>
    <row r="402" spans="1:3" x14ac:dyDescent="0.25">
      <c r="A402" s="2" t="e">
        <f>IF(B401="","",IF(A401+B401&gt;DATE('Dados gerais'!$B$7,'Dados gerais'!$B$6,28),"",A401+B401))</f>
        <v>#NUM!</v>
      </c>
      <c r="B402" s="8" t="e">
        <f>IF(A402="","",IF(MOD(YEAR(A402),4)=0,VLOOKUP(MONTH(A402),'Dados gerais'!$D$5:$F$16,3),VLOOKUP(MONTH(A402),'Dados gerais'!$D$5:$E$16,2)))</f>
        <v>#NUM!</v>
      </c>
      <c r="C402" s="10"/>
    </row>
    <row r="403" spans="1:3" x14ac:dyDescent="0.25">
      <c r="A403" s="2" t="e">
        <f>IF(B402="","",IF(A402+B402&gt;DATE('Dados gerais'!$B$7,'Dados gerais'!$B$6,28),"",A402+B402))</f>
        <v>#NUM!</v>
      </c>
      <c r="B403" s="8" t="e">
        <f>IF(A403="","",IF(MOD(YEAR(A403),4)=0,VLOOKUP(MONTH(A403),'Dados gerais'!$D$5:$F$16,3),VLOOKUP(MONTH(A403),'Dados gerais'!$D$5:$E$16,2)))</f>
        <v>#NUM!</v>
      </c>
      <c r="C403" s="10"/>
    </row>
    <row r="404" spans="1:3" x14ac:dyDescent="0.25">
      <c r="A404" s="2" t="e">
        <f>IF(B403="","",IF(A403+B403&gt;DATE('Dados gerais'!$B$7,'Dados gerais'!$B$6,28),"",A403+B403))</f>
        <v>#NUM!</v>
      </c>
      <c r="B404" s="8" t="e">
        <f>IF(A404="","",IF(MOD(YEAR(A404),4)=0,VLOOKUP(MONTH(A404),'Dados gerais'!$D$5:$F$16,3),VLOOKUP(MONTH(A404),'Dados gerais'!$D$5:$E$16,2)))</f>
        <v>#NUM!</v>
      </c>
      <c r="C404" s="10"/>
    </row>
    <row r="405" spans="1:3" x14ac:dyDescent="0.25">
      <c r="A405" s="2" t="e">
        <f>IF(B404="","",IF(A404+B404&gt;DATE('Dados gerais'!$B$7,'Dados gerais'!$B$6,28),"",A404+B404))</f>
        <v>#NUM!</v>
      </c>
      <c r="B405" s="8" t="e">
        <f>IF(A405="","",IF(MOD(YEAR(A405),4)=0,VLOOKUP(MONTH(A405),'Dados gerais'!$D$5:$F$16,3),VLOOKUP(MONTH(A405),'Dados gerais'!$D$5:$E$16,2)))</f>
        <v>#NUM!</v>
      </c>
      <c r="C405" s="10"/>
    </row>
    <row r="406" spans="1:3" x14ac:dyDescent="0.25">
      <c r="A406" s="2" t="e">
        <f>IF(B405="","",IF(A405+B405&gt;DATE('Dados gerais'!$B$7,'Dados gerais'!$B$6,28),"",A405+B405))</f>
        <v>#NUM!</v>
      </c>
      <c r="B406" s="8" t="e">
        <f>IF(A406="","",IF(MOD(YEAR(A406),4)=0,VLOOKUP(MONTH(A406),'Dados gerais'!$D$5:$F$16,3),VLOOKUP(MONTH(A406),'Dados gerais'!$D$5:$E$16,2)))</f>
        <v>#NUM!</v>
      </c>
      <c r="C406" s="10"/>
    </row>
    <row r="407" spans="1:3" x14ac:dyDescent="0.25">
      <c r="A407" s="2" t="e">
        <f>IF(B406="","",IF(A406+B406&gt;DATE('Dados gerais'!$B$7,'Dados gerais'!$B$6,28),"",A406+B406))</f>
        <v>#NUM!</v>
      </c>
      <c r="B407" s="8" t="e">
        <f>IF(A407="","",IF(MOD(YEAR(A407),4)=0,VLOOKUP(MONTH(A407),'Dados gerais'!$D$5:$F$16,3),VLOOKUP(MONTH(A407),'Dados gerais'!$D$5:$E$16,2)))</f>
        <v>#NUM!</v>
      </c>
      <c r="C407" s="10"/>
    </row>
    <row r="408" spans="1:3" x14ac:dyDescent="0.25">
      <c r="A408" s="2" t="e">
        <f>IF(B407="","",IF(A407+B407&gt;DATE('Dados gerais'!$B$7,'Dados gerais'!$B$6,28),"",A407+B407))</f>
        <v>#NUM!</v>
      </c>
      <c r="B408" s="8" t="e">
        <f>IF(A408="","",IF(MOD(YEAR(A408),4)=0,VLOOKUP(MONTH(A408),'Dados gerais'!$D$5:$F$16,3),VLOOKUP(MONTH(A408),'Dados gerais'!$D$5:$E$16,2)))</f>
        <v>#NUM!</v>
      </c>
      <c r="C408" s="10"/>
    </row>
    <row r="409" spans="1:3" x14ac:dyDescent="0.25">
      <c r="A409" s="2" t="e">
        <f>IF(B408="","",IF(A408+B408&gt;DATE('Dados gerais'!$B$7,'Dados gerais'!$B$6,28),"",A408+B408))</f>
        <v>#NUM!</v>
      </c>
      <c r="B409" s="8" t="e">
        <f>IF(A409="","",IF(MOD(YEAR(A409),4)=0,VLOOKUP(MONTH(A409),'Dados gerais'!$D$5:$F$16,3),VLOOKUP(MONTH(A409),'Dados gerais'!$D$5:$E$16,2)))</f>
        <v>#NUM!</v>
      </c>
      <c r="C409" s="10"/>
    </row>
    <row r="410" spans="1:3" x14ac:dyDescent="0.25">
      <c r="A410" s="2" t="e">
        <f>IF(B409="","",IF(A409+B409&gt;DATE('Dados gerais'!$B$7,'Dados gerais'!$B$6,28),"",A409+B409))</f>
        <v>#NUM!</v>
      </c>
      <c r="B410" s="8" t="e">
        <f>IF(A410="","",IF(MOD(YEAR(A410),4)=0,VLOOKUP(MONTH(A410),'Dados gerais'!$D$5:$F$16,3),VLOOKUP(MONTH(A410),'Dados gerais'!$D$5:$E$16,2)))</f>
        <v>#NUM!</v>
      </c>
      <c r="C410" s="10"/>
    </row>
    <row r="411" spans="1:3" x14ac:dyDescent="0.25">
      <c r="A411" s="2" t="e">
        <f>IF(B410="","",IF(A410+B410&gt;DATE('Dados gerais'!$B$7,'Dados gerais'!$B$6,28),"",A410+B410))</f>
        <v>#NUM!</v>
      </c>
      <c r="B411" s="8" t="e">
        <f>IF(A411="","",IF(MOD(YEAR(A411),4)=0,VLOOKUP(MONTH(A411),'Dados gerais'!$D$5:$F$16,3),VLOOKUP(MONTH(A411),'Dados gerais'!$D$5:$E$16,2)))</f>
        <v>#NUM!</v>
      </c>
      <c r="C411" s="10"/>
    </row>
    <row r="412" spans="1:3" x14ac:dyDescent="0.25">
      <c r="A412" s="2" t="e">
        <f>IF(B411="","",IF(A411+B411&gt;DATE('Dados gerais'!$B$7,'Dados gerais'!$B$6,28),"",A411+B411))</f>
        <v>#NUM!</v>
      </c>
      <c r="B412" s="8" t="e">
        <f>IF(A412="","",IF(MOD(YEAR(A412),4)=0,VLOOKUP(MONTH(A412),'Dados gerais'!$D$5:$F$16,3),VLOOKUP(MONTH(A412),'Dados gerais'!$D$5:$E$16,2)))</f>
        <v>#NUM!</v>
      </c>
      <c r="C412" s="10"/>
    </row>
    <row r="413" spans="1:3" x14ac:dyDescent="0.25">
      <c r="A413" s="2" t="e">
        <f>IF(B412="","",IF(A412+B412&gt;DATE('Dados gerais'!$B$7,'Dados gerais'!$B$6,28),"",A412+B412))</f>
        <v>#NUM!</v>
      </c>
      <c r="B413" s="8" t="e">
        <f>IF(A413="","",IF(MOD(YEAR(A413),4)=0,VLOOKUP(MONTH(A413),'Dados gerais'!$D$5:$F$16,3),VLOOKUP(MONTH(A413),'Dados gerais'!$D$5:$E$16,2)))</f>
        <v>#NUM!</v>
      </c>
      <c r="C413" s="10"/>
    </row>
    <row r="414" spans="1:3" x14ac:dyDescent="0.25">
      <c r="A414" s="2" t="e">
        <f>IF(B413="","",IF(A413+B413&gt;DATE('Dados gerais'!$B$7,'Dados gerais'!$B$6,28),"",A413+B413))</f>
        <v>#NUM!</v>
      </c>
      <c r="B414" s="8" t="e">
        <f>IF(A414="","",IF(MOD(YEAR(A414),4)=0,VLOOKUP(MONTH(A414),'Dados gerais'!$D$5:$F$16,3),VLOOKUP(MONTH(A414),'Dados gerais'!$D$5:$E$16,2)))</f>
        <v>#NUM!</v>
      </c>
      <c r="C414" s="10"/>
    </row>
    <row r="415" spans="1:3" x14ac:dyDescent="0.25">
      <c r="A415" s="2" t="e">
        <f>IF(B414="","",IF(A414+B414&gt;DATE('Dados gerais'!$B$7,'Dados gerais'!$B$6,28),"",A414+B414))</f>
        <v>#NUM!</v>
      </c>
      <c r="B415" s="8" t="e">
        <f>IF(A415="","",IF(MOD(YEAR(A415),4)=0,VLOOKUP(MONTH(A415),'Dados gerais'!$D$5:$F$16,3),VLOOKUP(MONTH(A415),'Dados gerais'!$D$5:$E$16,2)))</f>
        <v>#NUM!</v>
      </c>
      <c r="C415" s="10"/>
    </row>
    <row r="416" spans="1:3" x14ac:dyDescent="0.25">
      <c r="A416" s="2" t="e">
        <f>IF(B415="","",IF(A415+B415&gt;DATE('Dados gerais'!$B$7,'Dados gerais'!$B$6,28),"",A415+B415))</f>
        <v>#NUM!</v>
      </c>
      <c r="B416" s="8" t="e">
        <f>IF(A416="","",IF(MOD(YEAR(A416),4)=0,VLOOKUP(MONTH(A416),'Dados gerais'!$D$5:$F$16,3),VLOOKUP(MONTH(A416),'Dados gerais'!$D$5:$E$16,2)))</f>
        <v>#NUM!</v>
      </c>
      <c r="C416" s="10"/>
    </row>
    <row r="417" spans="1:3" x14ac:dyDescent="0.25">
      <c r="A417" s="2" t="e">
        <f>IF(B416="","",IF(A416+B416&gt;DATE('Dados gerais'!$B$7,'Dados gerais'!$B$6,28),"",A416+B416))</f>
        <v>#NUM!</v>
      </c>
      <c r="B417" s="8" t="e">
        <f>IF(A417="","",IF(MOD(YEAR(A417),4)=0,VLOOKUP(MONTH(A417),'Dados gerais'!$D$5:$F$16,3),VLOOKUP(MONTH(A417),'Dados gerais'!$D$5:$E$16,2)))</f>
        <v>#NUM!</v>
      </c>
      <c r="C417" s="10"/>
    </row>
    <row r="418" spans="1:3" x14ac:dyDescent="0.25">
      <c r="A418" s="2" t="e">
        <f>IF(B417="","",IF(A417+B417&gt;DATE('Dados gerais'!$B$7,'Dados gerais'!$B$6,28),"",A417+B417))</f>
        <v>#NUM!</v>
      </c>
      <c r="B418" s="8" t="e">
        <f>IF(A418="","",IF(MOD(YEAR(A418),4)=0,VLOOKUP(MONTH(A418),'Dados gerais'!$D$5:$F$16,3),VLOOKUP(MONTH(A418),'Dados gerais'!$D$5:$E$16,2)))</f>
        <v>#NUM!</v>
      </c>
      <c r="C418" s="10"/>
    </row>
    <row r="419" spans="1:3" x14ac:dyDescent="0.25">
      <c r="A419" s="2" t="e">
        <f>IF(B418="","",IF(A418+B418&gt;DATE('Dados gerais'!$B$7,'Dados gerais'!$B$6,28),"",A418+B418))</f>
        <v>#NUM!</v>
      </c>
      <c r="B419" s="8" t="e">
        <f>IF(A419="","",IF(MOD(YEAR(A419),4)=0,VLOOKUP(MONTH(A419),'Dados gerais'!$D$5:$F$16,3),VLOOKUP(MONTH(A419),'Dados gerais'!$D$5:$E$16,2)))</f>
        <v>#NUM!</v>
      </c>
      <c r="C419" s="10"/>
    </row>
    <row r="420" spans="1:3" x14ac:dyDescent="0.25">
      <c r="A420" s="2" t="e">
        <f>IF(B419="","",IF(A419+B419&gt;DATE('Dados gerais'!$B$7,'Dados gerais'!$B$6,28),"",A419+B419))</f>
        <v>#NUM!</v>
      </c>
      <c r="B420" s="8" t="e">
        <f>IF(A420="","",IF(MOD(YEAR(A420),4)=0,VLOOKUP(MONTH(A420),'Dados gerais'!$D$5:$F$16,3),VLOOKUP(MONTH(A420),'Dados gerais'!$D$5:$E$16,2)))</f>
        <v>#NUM!</v>
      </c>
      <c r="C420" s="10"/>
    </row>
    <row r="421" spans="1:3" x14ac:dyDescent="0.25">
      <c r="A421" s="2" t="e">
        <f>IF(B420="","",IF(A420+B420&gt;DATE('Dados gerais'!$B$7,'Dados gerais'!$B$6,28),"",A420+B420))</f>
        <v>#NUM!</v>
      </c>
      <c r="B421" s="8" t="e">
        <f>IF(A421="","",IF(MOD(YEAR(A421),4)=0,VLOOKUP(MONTH(A421),'Dados gerais'!$D$5:$F$16,3),VLOOKUP(MONTH(A421),'Dados gerais'!$D$5:$E$16,2)))</f>
        <v>#NUM!</v>
      </c>
      <c r="C421" s="10"/>
    </row>
    <row r="422" spans="1:3" x14ac:dyDescent="0.25">
      <c r="A422" s="2" t="e">
        <f>IF(B421="","",IF(A421+B421&gt;DATE('Dados gerais'!$B$7,'Dados gerais'!$B$6,28),"",A421+B421))</f>
        <v>#NUM!</v>
      </c>
      <c r="B422" s="8" t="e">
        <f>IF(A422="","",IF(MOD(YEAR(A422),4)=0,VLOOKUP(MONTH(A422),'Dados gerais'!$D$5:$F$16,3),VLOOKUP(MONTH(A422),'Dados gerais'!$D$5:$E$16,2)))</f>
        <v>#NUM!</v>
      </c>
      <c r="C422" s="10"/>
    </row>
    <row r="423" spans="1:3" x14ac:dyDescent="0.25">
      <c r="A423" s="2" t="e">
        <f>IF(B422="","",IF(A422+B422&gt;DATE('Dados gerais'!$B$7,'Dados gerais'!$B$6,28),"",A422+B422))</f>
        <v>#NUM!</v>
      </c>
      <c r="B423" s="8" t="e">
        <f>IF(A423="","",IF(MOD(YEAR(A423),4)=0,VLOOKUP(MONTH(A423),'Dados gerais'!$D$5:$F$16,3),VLOOKUP(MONTH(A423),'Dados gerais'!$D$5:$E$16,2)))</f>
        <v>#NUM!</v>
      </c>
      <c r="C423" s="10"/>
    </row>
    <row r="424" spans="1:3" x14ac:dyDescent="0.25">
      <c r="A424" s="2" t="e">
        <f>IF(B423="","",IF(A423+B423&gt;DATE('Dados gerais'!$B$7,'Dados gerais'!$B$6,28),"",A423+B423))</f>
        <v>#NUM!</v>
      </c>
      <c r="B424" s="8" t="e">
        <f>IF(A424="","",IF(MOD(YEAR(A424),4)=0,VLOOKUP(MONTH(A424),'Dados gerais'!$D$5:$F$16,3),VLOOKUP(MONTH(A424),'Dados gerais'!$D$5:$E$16,2)))</f>
        <v>#NUM!</v>
      </c>
      <c r="C424" s="10"/>
    </row>
    <row r="425" spans="1:3" x14ac:dyDescent="0.25">
      <c r="A425" s="2" t="e">
        <f>IF(B424="","",IF(A424+B424&gt;DATE('Dados gerais'!$B$7,'Dados gerais'!$B$6,28),"",A424+B424))</f>
        <v>#NUM!</v>
      </c>
      <c r="B425" s="8" t="e">
        <f>IF(A425="","",IF(MOD(YEAR(A425),4)=0,VLOOKUP(MONTH(A425),'Dados gerais'!$D$5:$F$16,3),VLOOKUP(MONTH(A425),'Dados gerais'!$D$5:$E$16,2)))</f>
        <v>#NUM!</v>
      </c>
      <c r="C425" s="10"/>
    </row>
    <row r="426" spans="1:3" x14ac:dyDescent="0.25">
      <c r="A426" s="2" t="e">
        <f>IF(B425="","",IF(A425+B425&gt;DATE('Dados gerais'!$B$7,'Dados gerais'!$B$6,28),"",A425+B425))</f>
        <v>#NUM!</v>
      </c>
      <c r="B426" s="8" t="e">
        <f>IF(A426="","",IF(MOD(YEAR(A426),4)=0,VLOOKUP(MONTH(A426),'Dados gerais'!$D$5:$F$16,3),VLOOKUP(MONTH(A426),'Dados gerais'!$D$5:$E$16,2)))</f>
        <v>#NUM!</v>
      </c>
      <c r="C426" s="10"/>
    </row>
    <row r="427" spans="1:3" x14ac:dyDescent="0.25">
      <c r="A427" s="2" t="e">
        <f>IF(B426="","",IF(A426+B426&gt;DATE('Dados gerais'!$B$7,'Dados gerais'!$B$6,28),"",A426+B426))</f>
        <v>#NUM!</v>
      </c>
      <c r="B427" s="8" t="e">
        <f>IF(A427="","",IF(MOD(YEAR(A427),4)=0,VLOOKUP(MONTH(A427),'Dados gerais'!$D$5:$F$16,3),VLOOKUP(MONTH(A427),'Dados gerais'!$D$5:$E$16,2)))</f>
        <v>#NUM!</v>
      </c>
      <c r="C427" s="10"/>
    </row>
    <row r="428" spans="1:3" x14ac:dyDescent="0.25">
      <c r="A428" s="2" t="e">
        <f>IF(B427="","",IF(A427+B427&gt;DATE('Dados gerais'!$B$7,'Dados gerais'!$B$6,28),"",A427+B427))</f>
        <v>#NUM!</v>
      </c>
      <c r="B428" s="8" t="e">
        <f>IF(A428="","",IF(MOD(YEAR(A428),4)=0,VLOOKUP(MONTH(A428),'Dados gerais'!$D$5:$F$16,3),VLOOKUP(MONTH(A428),'Dados gerais'!$D$5:$E$16,2)))</f>
        <v>#NUM!</v>
      </c>
      <c r="C428" s="10"/>
    </row>
    <row r="429" spans="1:3" x14ac:dyDescent="0.25">
      <c r="A429" s="2" t="e">
        <f>IF(B428="","",IF(A428+B428&gt;DATE('Dados gerais'!$B$7,'Dados gerais'!$B$6,28),"",A428+B428))</f>
        <v>#NUM!</v>
      </c>
      <c r="B429" s="8" t="e">
        <f>IF(A429="","",IF(MOD(YEAR(A429),4)=0,VLOOKUP(MONTH(A429),'Dados gerais'!$D$5:$F$16,3),VLOOKUP(MONTH(A429),'Dados gerais'!$D$5:$E$16,2)))</f>
        <v>#NUM!</v>
      </c>
      <c r="C429" s="10"/>
    </row>
    <row r="430" spans="1:3" x14ac:dyDescent="0.25">
      <c r="A430" s="2" t="e">
        <f>IF(B429="","",IF(A429+B429&gt;DATE('Dados gerais'!$B$7,'Dados gerais'!$B$6,28),"",A429+B429))</f>
        <v>#NUM!</v>
      </c>
      <c r="B430" s="8" t="e">
        <f>IF(A430="","",IF(MOD(YEAR(A430),4)=0,VLOOKUP(MONTH(A430),'Dados gerais'!$D$5:$F$16,3),VLOOKUP(MONTH(A430),'Dados gerais'!$D$5:$E$16,2)))</f>
        <v>#NUM!</v>
      </c>
      <c r="C430" s="10"/>
    </row>
    <row r="431" spans="1:3" x14ac:dyDescent="0.25">
      <c r="A431" s="2" t="e">
        <f>IF(B430="","",IF(A430+B430&gt;DATE('Dados gerais'!$B$7,'Dados gerais'!$B$6,28),"",A430+B430))</f>
        <v>#NUM!</v>
      </c>
      <c r="B431" s="8" t="e">
        <f>IF(A431="","",IF(MOD(YEAR(A431),4)=0,VLOOKUP(MONTH(A431),'Dados gerais'!$D$5:$F$16,3),VLOOKUP(MONTH(A431),'Dados gerais'!$D$5:$E$16,2)))</f>
        <v>#NUM!</v>
      </c>
      <c r="C431" s="10"/>
    </row>
    <row r="432" spans="1:3" x14ac:dyDescent="0.25">
      <c r="A432" s="2" t="e">
        <f>IF(B431="","",IF(A431+B431&gt;DATE('Dados gerais'!$B$7,'Dados gerais'!$B$6,28),"",A431+B431))</f>
        <v>#NUM!</v>
      </c>
      <c r="B432" s="8" t="e">
        <f>IF(A432="","",IF(MOD(YEAR(A432),4)=0,VLOOKUP(MONTH(A432),'Dados gerais'!$D$5:$F$16,3),VLOOKUP(MONTH(A432),'Dados gerais'!$D$5:$E$16,2)))</f>
        <v>#NUM!</v>
      </c>
      <c r="C432" s="10"/>
    </row>
    <row r="433" spans="1:3" x14ac:dyDescent="0.25">
      <c r="A433" s="2" t="e">
        <f>IF(B432="","",IF(A432+B432&gt;DATE('Dados gerais'!$B$7,'Dados gerais'!$B$6,28),"",A432+B432))</f>
        <v>#NUM!</v>
      </c>
      <c r="B433" s="8" t="e">
        <f>IF(A433="","",IF(MOD(YEAR(A433),4)=0,VLOOKUP(MONTH(A433),'Dados gerais'!$D$5:$F$16,3),VLOOKUP(MONTH(A433),'Dados gerais'!$D$5:$E$16,2)))</f>
        <v>#NUM!</v>
      </c>
      <c r="C433" s="10"/>
    </row>
    <row r="434" spans="1:3" x14ac:dyDescent="0.25">
      <c r="A434" s="2" t="e">
        <f>IF(B433="","",IF(A433+B433&gt;DATE('Dados gerais'!$B$7,'Dados gerais'!$B$6,28),"",A433+B433))</f>
        <v>#NUM!</v>
      </c>
      <c r="B434" s="8" t="e">
        <f>IF(A434="","",IF(MOD(YEAR(A434),4)=0,VLOOKUP(MONTH(A434),'Dados gerais'!$D$5:$F$16,3),VLOOKUP(MONTH(A434),'Dados gerais'!$D$5:$E$16,2)))</f>
        <v>#NUM!</v>
      </c>
      <c r="C434" s="10"/>
    </row>
    <row r="435" spans="1:3" x14ac:dyDescent="0.25">
      <c r="A435" s="2" t="e">
        <f>IF(B434="","",IF(A434+B434&gt;DATE('Dados gerais'!$B$7,'Dados gerais'!$B$6,28),"",A434+B434))</f>
        <v>#NUM!</v>
      </c>
      <c r="B435" s="8" t="e">
        <f>IF(A435="","",IF(MOD(YEAR(A435),4)=0,VLOOKUP(MONTH(A435),'Dados gerais'!$D$5:$F$16,3),VLOOKUP(MONTH(A435),'Dados gerais'!$D$5:$E$16,2)))</f>
        <v>#NUM!</v>
      </c>
      <c r="C435" s="10"/>
    </row>
    <row r="436" spans="1:3" x14ac:dyDescent="0.25">
      <c r="A436" s="2" t="e">
        <f>IF(B435="","",IF(A435+B435&gt;DATE('Dados gerais'!$B$7,'Dados gerais'!$B$6,28),"",A435+B435))</f>
        <v>#NUM!</v>
      </c>
      <c r="B436" s="8" t="e">
        <f>IF(A436="","",IF(MOD(YEAR(A436),4)=0,VLOOKUP(MONTH(A436),'Dados gerais'!$D$5:$F$16,3),VLOOKUP(MONTH(A436),'Dados gerais'!$D$5:$E$16,2)))</f>
        <v>#NUM!</v>
      </c>
      <c r="C436" s="10"/>
    </row>
    <row r="437" spans="1:3" x14ac:dyDescent="0.25">
      <c r="A437" s="2" t="e">
        <f>IF(B436="","",IF(A436+B436&gt;DATE('Dados gerais'!$B$7,'Dados gerais'!$B$6,28),"",A436+B436))</f>
        <v>#NUM!</v>
      </c>
      <c r="B437" s="8" t="e">
        <f>IF(A437="","",IF(MOD(YEAR(A437),4)=0,VLOOKUP(MONTH(A437),'Dados gerais'!$D$5:$F$16,3),VLOOKUP(MONTH(A437),'Dados gerais'!$D$5:$E$16,2)))</f>
        <v>#NUM!</v>
      </c>
      <c r="C437" s="10"/>
    </row>
    <row r="438" spans="1:3" x14ac:dyDescent="0.25">
      <c r="A438" s="2" t="e">
        <f>IF(B437="","",IF(A437+B437&gt;DATE('Dados gerais'!$B$7,'Dados gerais'!$B$6,28),"",A437+B437))</f>
        <v>#NUM!</v>
      </c>
      <c r="B438" s="8" t="e">
        <f>IF(A438="","",IF(MOD(YEAR(A438),4)=0,VLOOKUP(MONTH(A438),'Dados gerais'!$D$5:$F$16,3),VLOOKUP(MONTH(A438),'Dados gerais'!$D$5:$E$16,2)))</f>
        <v>#NUM!</v>
      </c>
      <c r="C438" s="10"/>
    </row>
    <row r="439" spans="1:3" x14ac:dyDescent="0.25">
      <c r="A439" s="2" t="e">
        <f>IF(B438="","",IF(A438+B438&gt;DATE('Dados gerais'!$B$7,'Dados gerais'!$B$6,28),"",A438+B438))</f>
        <v>#NUM!</v>
      </c>
      <c r="B439" s="8" t="e">
        <f>IF(A439="","",IF(MOD(YEAR(A439),4)=0,VLOOKUP(MONTH(A439),'Dados gerais'!$D$5:$F$16,3),VLOOKUP(MONTH(A439),'Dados gerais'!$D$5:$E$16,2)))</f>
        <v>#NUM!</v>
      </c>
      <c r="C439" s="10"/>
    </row>
    <row r="440" spans="1:3" x14ac:dyDescent="0.25">
      <c r="A440" s="2" t="e">
        <f>IF(B439="","",IF(A439+B439&gt;DATE('Dados gerais'!$B$7,'Dados gerais'!$B$6,28),"",A439+B439))</f>
        <v>#NUM!</v>
      </c>
      <c r="B440" s="8" t="e">
        <f>IF(A440="","",IF(MOD(YEAR(A440),4)=0,VLOOKUP(MONTH(A440),'Dados gerais'!$D$5:$F$16,3),VLOOKUP(MONTH(A440),'Dados gerais'!$D$5:$E$16,2)))</f>
        <v>#NUM!</v>
      </c>
      <c r="C440" s="10"/>
    </row>
    <row r="441" spans="1:3" x14ac:dyDescent="0.25">
      <c r="A441" s="2" t="e">
        <f>IF(B440="","",IF(A440+B440&gt;DATE('Dados gerais'!$B$7,'Dados gerais'!$B$6,28),"",A440+B440))</f>
        <v>#NUM!</v>
      </c>
      <c r="B441" s="8" t="e">
        <f>IF(A441="","",IF(MOD(YEAR(A441),4)=0,VLOOKUP(MONTH(A441),'Dados gerais'!$D$5:$F$16,3),VLOOKUP(MONTH(A441),'Dados gerais'!$D$5:$E$16,2)))</f>
        <v>#NUM!</v>
      </c>
      <c r="C441" s="10"/>
    </row>
    <row r="442" spans="1:3" x14ac:dyDescent="0.25">
      <c r="A442" s="2" t="e">
        <f>IF(B441="","",IF(A441+B441&gt;DATE('Dados gerais'!$B$7,'Dados gerais'!$B$6,28),"",A441+B441))</f>
        <v>#NUM!</v>
      </c>
      <c r="B442" s="8" t="e">
        <f>IF(A442="","",IF(MOD(YEAR(A442),4)=0,VLOOKUP(MONTH(A442),'Dados gerais'!$D$5:$F$16,3),VLOOKUP(MONTH(A442),'Dados gerais'!$D$5:$E$16,2)))</f>
        <v>#NUM!</v>
      </c>
      <c r="C442" s="10"/>
    </row>
    <row r="443" spans="1:3" x14ac:dyDescent="0.25">
      <c r="A443" s="2" t="e">
        <f>IF(B442="","",IF(A442+B442&gt;DATE('Dados gerais'!$B$7,'Dados gerais'!$B$6,28),"",A442+B442))</f>
        <v>#NUM!</v>
      </c>
      <c r="B443" s="8" t="e">
        <f>IF(A443="","",IF(MOD(YEAR(A443),4)=0,VLOOKUP(MONTH(A443),'Dados gerais'!$D$5:$F$16,3),VLOOKUP(MONTH(A443),'Dados gerais'!$D$5:$E$16,2)))</f>
        <v>#NUM!</v>
      </c>
      <c r="C443" s="10"/>
    </row>
    <row r="444" spans="1:3" x14ac:dyDescent="0.25">
      <c r="A444" s="2" t="e">
        <f>IF(B443="","",IF(A443+B443&gt;DATE('Dados gerais'!$B$7,'Dados gerais'!$B$6,28),"",A443+B443))</f>
        <v>#NUM!</v>
      </c>
      <c r="B444" s="8" t="e">
        <f>IF(A444="","",IF(MOD(YEAR(A444),4)=0,VLOOKUP(MONTH(A444),'Dados gerais'!$D$5:$F$16,3),VLOOKUP(MONTH(A444),'Dados gerais'!$D$5:$E$16,2)))</f>
        <v>#NUM!</v>
      </c>
      <c r="C444" s="10"/>
    </row>
    <row r="445" spans="1:3" x14ac:dyDescent="0.25">
      <c r="A445" s="2" t="e">
        <f>IF(B444="","",IF(A444+B444&gt;DATE('Dados gerais'!$B$7,'Dados gerais'!$B$6,28),"",A444+B444))</f>
        <v>#NUM!</v>
      </c>
      <c r="B445" s="8" t="e">
        <f>IF(A445="","",IF(MOD(YEAR(A445),4)=0,VLOOKUP(MONTH(A445),'Dados gerais'!$D$5:$F$16,3),VLOOKUP(MONTH(A445),'Dados gerais'!$D$5:$E$16,2)))</f>
        <v>#NUM!</v>
      </c>
      <c r="C445" s="10"/>
    </row>
    <row r="446" spans="1:3" x14ac:dyDescent="0.25">
      <c r="A446" s="2" t="e">
        <f>IF(B445="","",IF(A445+B445&gt;DATE('Dados gerais'!$B$7,'Dados gerais'!$B$6,28),"",A445+B445))</f>
        <v>#NUM!</v>
      </c>
      <c r="B446" s="8" t="e">
        <f>IF(A446="","",IF(MOD(YEAR(A446),4)=0,VLOOKUP(MONTH(A446),'Dados gerais'!$D$5:$F$16,3),VLOOKUP(MONTH(A446),'Dados gerais'!$D$5:$E$16,2)))</f>
        <v>#NUM!</v>
      </c>
      <c r="C446" s="10"/>
    </row>
    <row r="447" spans="1:3" x14ac:dyDescent="0.25">
      <c r="A447" s="2" t="e">
        <f>IF(B446="","",IF(A446+B446&gt;DATE('Dados gerais'!$B$7,'Dados gerais'!$B$6,28),"",A446+B446))</f>
        <v>#NUM!</v>
      </c>
      <c r="B447" s="8" t="e">
        <f>IF(A447="","",IF(MOD(YEAR(A447),4)=0,VLOOKUP(MONTH(A447),'Dados gerais'!$D$5:$F$16,3),VLOOKUP(MONTH(A447),'Dados gerais'!$D$5:$E$16,2)))</f>
        <v>#NUM!</v>
      </c>
      <c r="C447" s="10"/>
    </row>
    <row r="448" spans="1:3" x14ac:dyDescent="0.25">
      <c r="A448" s="2" t="e">
        <f>IF(B447="","",IF(A447+B447&gt;DATE('Dados gerais'!$B$7,'Dados gerais'!$B$6,28),"",A447+B447))</f>
        <v>#NUM!</v>
      </c>
      <c r="B448" s="8" t="e">
        <f>IF(A448="","",IF(MOD(YEAR(A448),4)=0,VLOOKUP(MONTH(A448),'Dados gerais'!$D$5:$F$16,3),VLOOKUP(MONTH(A448),'Dados gerais'!$D$5:$E$16,2)))</f>
        <v>#NUM!</v>
      </c>
      <c r="C448" s="10"/>
    </row>
    <row r="449" spans="1:3" x14ac:dyDescent="0.25">
      <c r="A449" s="2" t="e">
        <f>IF(B448="","",IF(A448+B448&gt;DATE('Dados gerais'!$B$7,'Dados gerais'!$B$6,28),"",A448+B448))</f>
        <v>#NUM!</v>
      </c>
      <c r="B449" s="8" t="e">
        <f>IF(A449="","",IF(MOD(YEAR(A449),4)=0,VLOOKUP(MONTH(A449),'Dados gerais'!$D$5:$F$16,3),VLOOKUP(MONTH(A449),'Dados gerais'!$D$5:$E$16,2)))</f>
        <v>#NUM!</v>
      </c>
      <c r="C449" s="10"/>
    </row>
    <row r="450" spans="1:3" x14ac:dyDescent="0.25">
      <c r="A450" s="2" t="e">
        <f>IF(B449="","",IF(A449+B449&gt;DATE('Dados gerais'!$B$7,'Dados gerais'!$B$6,28),"",A449+B449))</f>
        <v>#NUM!</v>
      </c>
      <c r="B450" s="8" t="e">
        <f>IF(A450="","",IF(MOD(YEAR(A450),4)=0,VLOOKUP(MONTH(A450),'Dados gerais'!$D$5:$F$16,3),VLOOKUP(MONTH(A450),'Dados gerais'!$D$5:$E$16,2)))</f>
        <v>#NUM!</v>
      </c>
      <c r="C450" s="10"/>
    </row>
    <row r="451" spans="1:3" x14ac:dyDescent="0.25">
      <c r="A451" s="2" t="e">
        <f>IF(B450="","",IF(A450+B450&gt;DATE('Dados gerais'!$B$7,'Dados gerais'!$B$6,28),"",A450+B450))</f>
        <v>#NUM!</v>
      </c>
      <c r="B451" s="8" t="e">
        <f>IF(A451="","",IF(MOD(YEAR(A451),4)=0,VLOOKUP(MONTH(A451),'Dados gerais'!$D$5:$F$16,3),VLOOKUP(MONTH(A451),'Dados gerais'!$D$5:$E$16,2)))</f>
        <v>#NUM!</v>
      </c>
      <c r="C451" s="10"/>
    </row>
    <row r="452" spans="1:3" x14ac:dyDescent="0.25">
      <c r="A452" s="2" t="e">
        <f>IF(B451="","",IF(A451+B451&gt;DATE('Dados gerais'!$B$7,'Dados gerais'!$B$6,28),"",A451+B451))</f>
        <v>#NUM!</v>
      </c>
      <c r="B452" s="8" t="e">
        <f>IF(A452="","",IF(MOD(YEAR(A452),4)=0,VLOOKUP(MONTH(A452),'Dados gerais'!$D$5:$F$16,3),VLOOKUP(MONTH(A452),'Dados gerais'!$D$5:$E$16,2)))</f>
        <v>#NUM!</v>
      </c>
      <c r="C452" s="10"/>
    </row>
    <row r="453" spans="1:3" x14ac:dyDescent="0.25">
      <c r="A453" s="2" t="e">
        <f>IF(B452="","",IF(A452+B452&gt;DATE('Dados gerais'!$B$7,'Dados gerais'!$B$6,28),"",A452+B452))</f>
        <v>#NUM!</v>
      </c>
      <c r="B453" s="8" t="e">
        <f>IF(A453="","",IF(MOD(YEAR(A453),4)=0,VLOOKUP(MONTH(A453),'Dados gerais'!$D$5:$F$16,3),VLOOKUP(MONTH(A453),'Dados gerais'!$D$5:$E$16,2)))</f>
        <v>#NUM!</v>
      </c>
      <c r="C453" s="10"/>
    </row>
    <row r="454" spans="1:3" x14ac:dyDescent="0.25">
      <c r="A454" s="2" t="e">
        <f>IF(B453="","",IF(A453+B453&gt;DATE('Dados gerais'!$B$7,'Dados gerais'!$B$6,28),"",A453+B453))</f>
        <v>#NUM!</v>
      </c>
      <c r="B454" s="8" t="e">
        <f>IF(A454="","",IF(MOD(YEAR(A454),4)=0,VLOOKUP(MONTH(A454),'Dados gerais'!$D$5:$F$16,3),VLOOKUP(MONTH(A454),'Dados gerais'!$D$5:$E$16,2)))</f>
        <v>#NUM!</v>
      </c>
      <c r="C454" s="10"/>
    </row>
    <row r="455" spans="1:3" x14ac:dyDescent="0.25">
      <c r="A455" s="2" t="e">
        <f>IF(B454="","",IF(A454+B454&gt;DATE('Dados gerais'!$B$7,'Dados gerais'!$B$6,28),"",A454+B454))</f>
        <v>#NUM!</v>
      </c>
      <c r="B455" s="8" t="e">
        <f>IF(A455="","",IF(MOD(YEAR(A455),4)=0,VLOOKUP(MONTH(A455),'Dados gerais'!$D$5:$F$16,3),VLOOKUP(MONTH(A455),'Dados gerais'!$D$5:$E$16,2)))</f>
        <v>#NUM!</v>
      </c>
      <c r="C455" s="10"/>
    </row>
    <row r="456" spans="1:3" x14ac:dyDescent="0.25">
      <c r="A456" s="2" t="e">
        <f>IF(B455="","",IF(A455+B455&gt;DATE('Dados gerais'!$B$7,'Dados gerais'!$B$6,28),"",A455+B455))</f>
        <v>#NUM!</v>
      </c>
      <c r="B456" s="8" t="e">
        <f>IF(A456="","",IF(MOD(YEAR(A456),4)=0,VLOOKUP(MONTH(A456),'Dados gerais'!$D$5:$F$16,3),VLOOKUP(MONTH(A456),'Dados gerais'!$D$5:$E$16,2)))</f>
        <v>#NUM!</v>
      </c>
      <c r="C456" s="10"/>
    </row>
    <row r="457" spans="1:3" x14ac:dyDescent="0.25">
      <c r="A457" s="2" t="e">
        <f>IF(B456="","",IF(A456+B456&gt;DATE('Dados gerais'!$B$7,'Dados gerais'!$B$6,28),"",A456+B456))</f>
        <v>#NUM!</v>
      </c>
      <c r="B457" s="8" t="e">
        <f>IF(A457="","",IF(MOD(YEAR(A457),4)=0,VLOOKUP(MONTH(A457),'Dados gerais'!$D$5:$F$16,3),VLOOKUP(MONTH(A457),'Dados gerais'!$D$5:$E$16,2)))</f>
        <v>#NUM!</v>
      </c>
      <c r="C457" s="10"/>
    </row>
    <row r="458" spans="1:3" x14ac:dyDescent="0.25">
      <c r="A458" s="2" t="e">
        <f>IF(B457="","",IF(A457+B457&gt;DATE('Dados gerais'!$B$7,'Dados gerais'!$B$6,28),"",A457+B457))</f>
        <v>#NUM!</v>
      </c>
      <c r="B458" s="8" t="e">
        <f>IF(A458="","",IF(MOD(YEAR(A458),4)=0,VLOOKUP(MONTH(A458),'Dados gerais'!$D$5:$F$16,3),VLOOKUP(MONTH(A458),'Dados gerais'!$D$5:$E$16,2)))</f>
        <v>#NUM!</v>
      </c>
      <c r="C458" s="10"/>
    </row>
    <row r="459" spans="1:3" x14ac:dyDescent="0.25">
      <c r="A459" s="2" t="e">
        <f>IF(B458="","",IF(A458+B458&gt;DATE('Dados gerais'!$B$7,'Dados gerais'!$B$6,28),"",A458+B458))</f>
        <v>#NUM!</v>
      </c>
      <c r="B459" s="8" t="e">
        <f>IF(A459="","",IF(MOD(YEAR(A459),4)=0,VLOOKUP(MONTH(A459),'Dados gerais'!$D$5:$F$16,3),VLOOKUP(MONTH(A459),'Dados gerais'!$D$5:$E$16,2)))</f>
        <v>#NUM!</v>
      </c>
      <c r="C459" s="10"/>
    </row>
    <row r="460" spans="1:3" x14ac:dyDescent="0.25">
      <c r="A460" s="2" t="e">
        <f>IF(B459="","",IF(A459+B459&gt;DATE('Dados gerais'!$B$7,'Dados gerais'!$B$6,28),"",A459+B459))</f>
        <v>#NUM!</v>
      </c>
      <c r="B460" s="8" t="e">
        <f>IF(A460="","",IF(MOD(YEAR(A460),4)=0,VLOOKUP(MONTH(A460),'Dados gerais'!$D$5:$F$16,3),VLOOKUP(MONTH(A460),'Dados gerais'!$D$5:$E$16,2)))</f>
        <v>#NUM!</v>
      </c>
      <c r="C460" s="10"/>
    </row>
    <row r="461" spans="1:3" x14ac:dyDescent="0.25">
      <c r="A461" s="2" t="e">
        <f>IF(B460="","",IF(A460+B460&gt;DATE('Dados gerais'!$B$7,'Dados gerais'!$B$6,28),"",A460+B460))</f>
        <v>#NUM!</v>
      </c>
      <c r="B461" s="8" t="e">
        <f>IF(A461="","",IF(MOD(YEAR(A461),4)=0,VLOOKUP(MONTH(A461),'Dados gerais'!$D$5:$F$16,3),VLOOKUP(MONTH(A461),'Dados gerais'!$D$5:$E$16,2)))</f>
        <v>#NUM!</v>
      </c>
      <c r="C461" s="10"/>
    </row>
    <row r="462" spans="1:3" x14ac:dyDescent="0.25">
      <c r="A462" s="2" t="e">
        <f>IF(B461="","",IF(A461+B461&gt;DATE('Dados gerais'!$B$7,'Dados gerais'!$B$6,28),"",A461+B461))</f>
        <v>#NUM!</v>
      </c>
      <c r="B462" s="8" t="e">
        <f>IF(A462="","",IF(MOD(YEAR(A462),4)=0,VLOOKUP(MONTH(A462),'Dados gerais'!$D$5:$F$16,3),VLOOKUP(MONTH(A462),'Dados gerais'!$D$5:$E$16,2)))</f>
        <v>#NUM!</v>
      </c>
      <c r="C462" s="10"/>
    </row>
    <row r="463" spans="1:3" x14ac:dyDescent="0.25">
      <c r="A463" s="2" t="e">
        <f>IF(B462="","",IF(A462+B462&gt;DATE('Dados gerais'!$B$7,'Dados gerais'!$B$6,28),"",A462+B462))</f>
        <v>#NUM!</v>
      </c>
      <c r="B463" s="8" t="e">
        <f>IF(A463="","",IF(MOD(YEAR(A463),4)=0,VLOOKUP(MONTH(A463),'Dados gerais'!$D$5:$F$16,3),VLOOKUP(MONTH(A463),'Dados gerais'!$D$5:$E$16,2)))</f>
        <v>#NUM!</v>
      </c>
      <c r="C463" s="10"/>
    </row>
    <row r="464" spans="1:3" x14ac:dyDescent="0.25">
      <c r="A464" s="2" t="e">
        <f>IF(B463="","",IF(A463+B463&gt;DATE('Dados gerais'!$B$7,'Dados gerais'!$B$6,28),"",A463+B463))</f>
        <v>#NUM!</v>
      </c>
      <c r="B464" s="8" t="e">
        <f>IF(A464="","",IF(MOD(YEAR(A464),4)=0,VLOOKUP(MONTH(A464),'Dados gerais'!$D$5:$F$16,3),VLOOKUP(MONTH(A464),'Dados gerais'!$D$5:$E$16,2)))</f>
        <v>#NUM!</v>
      </c>
      <c r="C464" s="10"/>
    </row>
    <row r="465" spans="1:3" x14ac:dyDescent="0.25">
      <c r="A465" s="2" t="e">
        <f>IF(B464="","",IF(A464+B464&gt;DATE('Dados gerais'!$B$7,'Dados gerais'!$B$6,28),"",A464+B464))</f>
        <v>#NUM!</v>
      </c>
      <c r="B465" s="8" t="e">
        <f>IF(A465="","",IF(MOD(YEAR(A465),4)=0,VLOOKUP(MONTH(A465),'Dados gerais'!$D$5:$F$16,3),VLOOKUP(MONTH(A465),'Dados gerais'!$D$5:$E$16,2)))</f>
        <v>#NUM!</v>
      </c>
      <c r="C465" s="10"/>
    </row>
    <row r="466" spans="1:3" x14ac:dyDescent="0.25">
      <c r="A466" s="2" t="e">
        <f>IF(B465="","",IF(A465+B465&gt;DATE('Dados gerais'!$B$7,'Dados gerais'!$B$6,28),"",A465+B465))</f>
        <v>#NUM!</v>
      </c>
      <c r="B466" s="8" t="e">
        <f>IF(A466="","",IF(MOD(YEAR(A466),4)=0,VLOOKUP(MONTH(A466),'Dados gerais'!$D$5:$F$16,3),VLOOKUP(MONTH(A466),'Dados gerais'!$D$5:$E$16,2)))</f>
        <v>#NUM!</v>
      </c>
      <c r="C466" s="10"/>
    </row>
    <row r="467" spans="1:3" x14ac:dyDescent="0.25">
      <c r="A467" s="2" t="e">
        <f>IF(B466="","",IF(A466+B466&gt;DATE('Dados gerais'!$B$7,'Dados gerais'!$B$6,28),"",A466+B466))</f>
        <v>#NUM!</v>
      </c>
      <c r="B467" s="8" t="e">
        <f>IF(A467="","",IF(MOD(YEAR(A467),4)=0,VLOOKUP(MONTH(A467),'Dados gerais'!$D$5:$F$16,3),VLOOKUP(MONTH(A467),'Dados gerais'!$D$5:$E$16,2)))</f>
        <v>#NUM!</v>
      </c>
      <c r="C467" s="10"/>
    </row>
    <row r="468" spans="1:3" x14ac:dyDescent="0.25">
      <c r="A468" s="2" t="e">
        <f>IF(B467="","",IF(A467+B467&gt;DATE('Dados gerais'!$B$7,'Dados gerais'!$B$6,28),"",A467+B467))</f>
        <v>#NUM!</v>
      </c>
      <c r="B468" s="8" t="e">
        <f>IF(A468="","",IF(MOD(YEAR(A468),4)=0,VLOOKUP(MONTH(A468),'Dados gerais'!$D$5:$F$16,3),VLOOKUP(MONTH(A468),'Dados gerais'!$D$5:$E$16,2)))</f>
        <v>#NUM!</v>
      </c>
      <c r="C468" s="10"/>
    </row>
    <row r="469" spans="1:3" x14ac:dyDescent="0.25">
      <c r="A469" s="2" t="e">
        <f>IF(B468="","",IF(A468+B468&gt;DATE('Dados gerais'!$B$7,'Dados gerais'!$B$6,28),"",A468+B468))</f>
        <v>#NUM!</v>
      </c>
      <c r="B469" s="8" t="e">
        <f>IF(A469="","",IF(MOD(YEAR(A469),4)=0,VLOOKUP(MONTH(A469),'Dados gerais'!$D$5:$F$16,3),VLOOKUP(MONTH(A469),'Dados gerais'!$D$5:$E$16,2)))</f>
        <v>#NUM!</v>
      </c>
      <c r="C469" s="10"/>
    </row>
    <row r="470" spans="1:3" x14ac:dyDescent="0.25">
      <c r="A470" s="2" t="e">
        <f>IF(B469="","",IF(A469+B469&gt;DATE('Dados gerais'!$B$7,'Dados gerais'!$B$6,28),"",A469+B469))</f>
        <v>#NUM!</v>
      </c>
      <c r="B470" s="8" t="e">
        <f>IF(A470="","",IF(MOD(YEAR(A470),4)=0,VLOOKUP(MONTH(A470),'Dados gerais'!$D$5:$F$16,3),VLOOKUP(MONTH(A470),'Dados gerais'!$D$5:$E$16,2)))</f>
        <v>#NUM!</v>
      </c>
      <c r="C470" s="10"/>
    </row>
    <row r="471" spans="1:3" x14ac:dyDescent="0.25">
      <c r="A471" s="2" t="e">
        <f>IF(B470="","",IF(A470+B470&gt;DATE('Dados gerais'!$B$7,'Dados gerais'!$B$6,28),"",A470+B470))</f>
        <v>#NUM!</v>
      </c>
      <c r="B471" s="8" t="e">
        <f>IF(A471="","",IF(MOD(YEAR(A471),4)=0,VLOOKUP(MONTH(A471),'Dados gerais'!$D$5:$F$16,3),VLOOKUP(MONTH(A471),'Dados gerais'!$D$5:$E$16,2)))</f>
        <v>#NUM!</v>
      </c>
      <c r="C471" s="10"/>
    </row>
    <row r="472" spans="1:3" x14ac:dyDescent="0.25">
      <c r="A472" s="2" t="e">
        <f>IF(B471="","",IF(A471+B471&gt;DATE('Dados gerais'!$B$7,'Dados gerais'!$B$6,28),"",A471+B471))</f>
        <v>#NUM!</v>
      </c>
      <c r="B472" s="8" t="e">
        <f>IF(A472="","",IF(MOD(YEAR(A472),4)=0,VLOOKUP(MONTH(A472),'Dados gerais'!$D$5:$F$16,3),VLOOKUP(MONTH(A472),'Dados gerais'!$D$5:$E$16,2)))</f>
        <v>#NUM!</v>
      </c>
      <c r="C472" s="10"/>
    </row>
    <row r="473" spans="1:3" x14ac:dyDescent="0.25">
      <c r="A473" s="2" t="e">
        <f>IF(B472="","",IF(A472+B472&gt;DATE('Dados gerais'!$B$7,'Dados gerais'!$B$6,28),"",A472+B472))</f>
        <v>#NUM!</v>
      </c>
      <c r="B473" s="8" t="e">
        <f>IF(A473="","",IF(MOD(YEAR(A473),4)=0,VLOOKUP(MONTH(A473),'Dados gerais'!$D$5:$F$16,3),VLOOKUP(MONTH(A473),'Dados gerais'!$D$5:$E$16,2)))</f>
        <v>#NUM!</v>
      </c>
      <c r="C473" s="10"/>
    </row>
    <row r="474" spans="1:3" x14ac:dyDescent="0.25">
      <c r="A474" s="2" t="e">
        <f>IF(B473="","",IF(A473+B473&gt;DATE('Dados gerais'!$B$7,'Dados gerais'!$B$6,28),"",A473+B473))</f>
        <v>#NUM!</v>
      </c>
      <c r="B474" s="8" t="e">
        <f>IF(A474="","",IF(MOD(YEAR(A474),4)=0,VLOOKUP(MONTH(A474),'Dados gerais'!$D$5:$F$16,3),VLOOKUP(MONTH(A474),'Dados gerais'!$D$5:$E$16,2)))</f>
        <v>#NUM!</v>
      </c>
      <c r="C474" s="10"/>
    </row>
    <row r="475" spans="1:3" x14ac:dyDescent="0.25">
      <c r="A475" s="2" t="e">
        <f>IF(B474="","",IF(A474+B474&gt;DATE('Dados gerais'!$B$7,'Dados gerais'!$B$6,28),"",A474+B474))</f>
        <v>#NUM!</v>
      </c>
      <c r="B475" s="8" t="e">
        <f>IF(A475="","",IF(MOD(YEAR(A475),4)=0,VLOOKUP(MONTH(A475),'Dados gerais'!$D$5:$F$16,3),VLOOKUP(MONTH(A475),'Dados gerais'!$D$5:$E$16,2)))</f>
        <v>#NUM!</v>
      </c>
      <c r="C475" s="10"/>
    </row>
    <row r="476" spans="1:3" x14ac:dyDescent="0.25">
      <c r="A476" s="2" t="e">
        <f>IF(B475="","",IF(A475+B475&gt;DATE('Dados gerais'!$B$7,'Dados gerais'!$B$6,28),"",A475+B475))</f>
        <v>#NUM!</v>
      </c>
      <c r="B476" s="8" t="e">
        <f>IF(A476="","",IF(MOD(YEAR(A476),4)=0,VLOOKUP(MONTH(A476),'Dados gerais'!$D$5:$F$16,3),VLOOKUP(MONTH(A476),'Dados gerais'!$D$5:$E$16,2)))</f>
        <v>#NUM!</v>
      </c>
      <c r="C476" s="10"/>
    </row>
    <row r="477" spans="1:3" x14ac:dyDescent="0.25">
      <c r="A477" s="2" t="e">
        <f>IF(B476="","",IF(A476+B476&gt;DATE('Dados gerais'!$B$7,'Dados gerais'!$B$6,28),"",A476+B476))</f>
        <v>#NUM!</v>
      </c>
      <c r="B477" s="8" t="e">
        <f>IF(A477="","",IF(MOD(YEAR(A477),4)=0,VLOOKUP(MONTH(A477),'Dados gerais'!$D$5:$F$16,3),VLOOKUP(MONTH(A477),'Dados gerais'!$D$5:$E$16,2)))</f>
        <v>#NUM!</v>
      </c>
      <c r="C477" s="10"/>
    </row>
    <row r="478" spans="1:3" x14ac:dyDescent="0.25">
      <c r="A478" s="2" t="e">
        <f>IF(B477="","",IF(A477+B477&gt;DATE('Dados gerais'!$B$7,'Dados gerais'!$B$6,28),"",A477+B477))</f>
        <v>#NUM!</v>
      </c>
      <c r="B478" s="8" t="e">
        <f>IF(A478="","",IF(MOD(YEAR(A478),4)=0,VLOOKUP(MONTH(A478),'Dados gerais'!$D$5:$F$16,3),VLOOKUP(MONTH(A478),'Dados gerais'!$D$5:$E$16,2)))</f>
        <v>#NUM!</v>
      </c>
      <c r="C478" s="10"/>
    </row>
    <row r="479" spans="1:3" x14ac:dyDescent="0.25">
      <c r="A479" s="2" t="e">
        <f>IF(B478="","",IF(A478+B478&gt;DATE('Dados gerais'!$B$7,'Dados gerais'!$B$6,28),"",A478+B478))</f>
        <v>#NUM!</v>
      </c>
      <c r="B479" s="8" t="e">
        <f>IF(A479="","",IF(MOD(YEAR(A479),4)=0,VLOOKUP(MONTH(A479),'Dados gerais'!$D$5:$F$16,3),VLOOKUP(MONTH(A479),'Dados gerais'!$D$5:$E$16,2)))</f>
        <v>#NUM!</v>
      </c>
      <c r="C479" s="10"/>
    </row>
    <row r="480" spans="1:3" x14ac:dyDescent="0.25">
      <c r="A480" s="2" t="e">
        <f>IF(B479="","",IF(A479+B479&gt;DATE('Dados gerais'!$B$7,'Dados gerais'!$B$6,28),"",A479+B479))</f>
        <v>#NUM!</v>
      </c>
      <c r="B480" s="8" t="e">
        <f>IF(A480="","",IF(MOD(YEAR(A480),4)=0,VLOOKUP(MONTH(A480),'Dados gerais'!$D$5:$F$16,3),VLOOKUP(MONTH(A480),'Dados gerais'!$D$5:$E$16,2)))</f>
        <v>#NUM!</v>
      </c>
      <c r="C480" s="10"/>
    </row>
    <row r="481" spans="1:3" x14ac:dyDescent="0.25">
      <c r="A481" s="2" t="e">
        <f>IF(B480="","",IF(A480+B480&gt;DATE('Dados gerais'!$B$7,'Dados gerais'!$B$6,28),"",A480+B480))</f>
        <v>#NUM!</v>
      </c>
      <c r="B481" s="8" t="e">
        <f>IF(A481="","",IF(MOD(YEAR(A481),4)=0,VLOOKUP(MONTH(A481),'Dados gerais'!$D$5:$F$16,3),VLOOKUP(MONTH(A481),'Dados gerais'!$D$5:$E$16,2)))</f>
        <v>#NUM!</v>
      </c>
      <c r="C481" s="10"/>
    </row>
    <row r="482" spans="1:3" x14ac:dyDescent="0.25">
      <c r="A482" s="2" t="e">
        <f>IF(B481="","",IF(A481+B481&gt;DATE('Dados gerais'!$B$7,'Dados gerais'!$B$6,28),"",A481+B481))</f>
        <v>#NUM!</v>
      </c>
      <c r="B482" s="8" t="e">
        <f>IF(A482="","",IF(MOD(YEAR(A482),4)=0,VLOOKUP(MONTH(A482),'Dados gerais'!$D$5:$F$16,3),VLOOKUP(MONTH(A482),'Dados gerais'!$D$5:$E$16,2)))</f>
        <v>#NUM!</v>
      </c>
      <c r="C482" s="10"/>
    </row>
    <row r="483" spans="1:3" x14ac:dyDescent="0.25">
      <c r="A483" s="2" t="e">
        <f>IF(B482="","",IF(A482+B482&gt;DATE('Dados gerais'!$B$7,'Dados gerais'!$B$6,28),"",A482+B482))</f>
        <v>#NUM!</v>
      </c>
      <c r="B483" s="8" t="e">
        <f>IF(A483="","",IF(MOD(YEAR(A483),4)=0,VLOOKUP(MONTH(A483),'Dados gerais'!$D$5:$F$16,3),VLOOKUP(MONTH(A483),'Dados gerais'!$D$5:$E$16,2)))</f>
        <v>#NUM!</v>
      </c>
      <c r="C483" s="10"/>
    </row>
    <row r="484" spans="1:3" x14ac:dyDescent="0.25">
      <c r="A484" s="2" t="e">
        <f>IF(B483="","",IF(A483+B483&gt;DATE('Dados gerais'!$B$7,'Dados gerais'!$B$6,28),"",A483+B483))</f>
        <v>#NUM!</v>
      </c>
      <c r="B484" s="8" t="e">
        <f>IF(A484="","",IF(MOD(YEAR(A484),4)=0,VLOOKUP(MONTH(A484),'Dados gerais'!$D$5:$F$16,3),VLOOKUP(MONTH(A484),'Dados gerais'!$D$5:$E$16,2)))</f>
        <v>#NUM!</v>
      </c>
      <c r="C484" s="10"/>
    </row>
    <row r="485" spans="1:3" x14ac:dyDescent="0.25">
      <c r="A485" s="2" t="e">
        <f>IF(B484="","",IF(A484+B484&gt;DATE('Dados gerais'!$B$7,'Dados gerais'!$B$6,28),"",A484+B484))</f>
        <v>#NUM!</v>
      </c>
      <c r="B485" s="8" t="e">
        <f>IF(A485="","",IF(MOD(YEAR(A485),4)=0,VLOOKUP(MONTH(A485),'Dados gerais'!$D$5:$F$16,3),VLOOKUP(MONTH(A485),'Dados gerais'!$D$5:$E$16,2)))</f>
        <v>#NUM!</v>
      </c>
      <c r="C485" s="10"/>
    </row>
    <row r="486" spans="1:3" x14ac:dyDescent="0.25">
      <c r="A486" s="2" t="e">
        <f>IF(B485="","",IF(A485+B485&gt;DATE('Dados gerais'!$B$7,'Dados gerais'!$B$6,28),"",A485+B485))</f>
        <v>#NUM!</v>
      </c>
      <c r="B486" s="8" t="e">
        <f>IF(A486="","",IF(MOD(YEAR(A486),4)=0,VLOOKUP(MONTH(A486),'Dados gerais'!$D$5:$F$16,3),VLOOKUP(MONTH(A486),'Dados gerais'!$D$5:$E$16,2)))</f>
        <v>#NUM!</v>
      </c>
      <c r="C486" s="10"/>
    </row>
    <row r="487" spans="1:3" x14ac:dyDescent="0.25">
      <c r="A487" s="2" t="e">
        <f>IF(B486="","",IF(A486+B486&gt;DATE('Dados gerais'!$B$7,'Dados gerais'!$B$6,28),"",A486+B486))</f>
        <v>#NUM!</v>
      </c>
      <c r="B487" s="8" t="e">
        <f>IF(A487="","",IF(MOD(YEAR(A487),4)=0,VLOOKUP(MONTH(A487),'Dados gerais'!$D$5:$F$16,3),VLOOKUP(MONTH(A487),'Dados gerais'!$D$5:$E$16,2)))</f>
        <v>#NUM!</v>
      </c>
      <c r="C487" s="10"/>
    </row>
    <row r="488" spans="1:3" x14ac:dyDescent="0.25">
      <c r="A488" s="2" t="e">
        <f>IF(B487="","",IF(A487+B487&gt;DATE('Dados gerais'!$B$7,'Dados gerais'!$B$6,28),"",A487+B487))</f>
        <v>#NUM!</v>
      </c>
      <c r="B488" s="8" t="e">
        <f>IF(A488="","",IF(MOD(YEAR(A488),4)=0,VLOOKUP(MONTH(A488),'Dados gerais'!$D$5:$F$16,3),VLOOKUP(MONTH(A488),'Dados gerais'!$D$5:$E$16,2)))</f>
        <v>#NUM!</v>
      </c>
      <c r="C488" s="10"/>
    </row>
    <row r="489" spans="1:3" x14ac:dyDescent="0.25">
      <c r="A489" s="2" t="e">
        <f>IF(B488="","",IF(A488+B488&gt;DATE('Dados gerais'!$B$7,'Dados gerais'!$B$6,28),"",A488+B488))</f>
        <v>#NUM!</v>
      </c>
      <c r="B489" s="8" t="e">
        <f>IF(A489="","",IF(MOD(YEAR(A489),4)=0,VLOOKUP(MONTH(A489),'Dados gerais'!$D$5:$F$16,3),VLOOKUP(MONTH(A489),'Dados gerais'!$D$5:$E$16,2)))</f>
        <v>#NUM!</v>
      </c>
      <c r="C489" s="10"/>
    </row>
    <row r="490" spans="1:3" x14ac:dyDescent="0.25">
      <c r="A490" s="2" t="e">
        <f>IF(B489="","",IF(A489+B489&gt;DATE('Dados gerais'!$B$7,'Dados gerais'!$B$6,28),"",A489+B489))</f>
        <v>#NUM!</v>
      </c>
      <c r="B490" s="8" t="e">
        <f>IF(A490="","",IF(MOD(YEAR(A490),4)=0,VLOOKUP(MONTH(A490),'Dados gerais'!$D$5:$F$16,3),VLOOKUP(MONTH(A490),'Dados gerais'!$D$5:$E$16,2)))</f>
        <v>#NUM!</v>
      </c>
      <c r="C490" s="10"/>
    </row>
    <row r="491" spans="1:3" x14ac:dyDescent="0.25">
      <c r="A491" s="2" t="e">
        <f>IF(B490="","",IF(A490+B490&gt;DATE('Dados gerais'!$B$7,'Dados gerais'!$B$6,28),"",A490+B490))</f>
        <v>#NUM!</v>
      </c>
      <c r="B491" s="8" t="e">
        <f>IF(A491="","",IF(MOD(YEAR(A491),4)=0,VLOOKUP(MONTH(A491),'Dados gerais'!$D$5:$F$16,3),VLOOKUP(MONTH(A491),'Dados gerais'!$D$5:$E$16,2)))</f>
        <v>#NUM!</v>
      </c>
      <c r="C491" s="10"/>
    </row>
    <row r="492" spans="1:3" x14ac:dyDescent="0.25">
      <c r="A492" s="2" t="e">
        <f>IF(B491="","",IF(A491+B491&gt;DATE('Dados gerais'!$B$7,'Dados gerais'!$B$6,28),"",A491+B491))</f>
        <v>#NUM!</v>
      </c>
      <c r="B492" s="8" t="e">
        <f>IF(A492="","",IF(MOD(YEAR(A492),4)=0,VLOOKUP(MONTH(A492),'Dados gerais'!$D$5:$F$16,3),VLOOKUP(MONTH(A492),'Dados gerais'!$D$5:$E$16,2)))</f>
        <v>#NUM!</v>
      </c>
      <c r="C492" s="10"/>
    </row>
    <row r="493" spans="1:3" x14ac:dyDescent="0.25">
      <c r="A493" s="2" t="e">
        <f>IF(B492="","",IF(A492+B492&gt;DATE('Dados gerais'!$B$7,'Dados gerais'!$B$6,28),"",A492+B492))</f>
        <v>#NUM!</v>
      </c>
      <c r="B493" s="8" t="e">
        <f>IF(A493="","",IF(MOD(YEAR(A493),4)=0,VLOOKUP(MONTH(A493),'Dados gerais'!$D$5:$F$16,3),VLOOKUP(MONTH(A493),'Dados gerais'!$D$5:$E$16,2)))</f>
        <v>#NUM!</v>
      </c>
      <c r="C493" s="10"/>
    </row>
    <row r="494" spans="1:3" x14ac:dyDescent="0.25">
      <c r="A494" s="2" t="e">
        <f>IF(B493="","",IF(A493+B493&gt;DATE('Dados gerais'!$B$7,'Dados gerais'!$B$6,28),"",A493+B493))</f>
        <v>#NUM!</v>
      </c>
      <c r="B494" s="8" t="e">
        <f>IF(A494="","",IF(MOD(YEAR(A494),4)=0,VLOOKUP(MONTH(A494),'Dados gerais'!$D$5:$F$16,3),VLOOKUP(MONTH(A494),'Dados gerais'!$D$5:$E$16,2)))</f>
        <v>#NUM!</v>
      </c>
      <c r="C494" s="10"/>
    </row>
    <row r="495" spans="1:3" x14ac:dyDescent="0.25">
      <c r="A495" s="2" t="e">
        <f>IF(B494="","",IF(A494+B494&gt;DATE('Dados gerais'!$B$7,'Dados gerais'!$B$6,28),"",A494+B494))</f>
        <v>#NUM!</v>
      </c>
      <c r="B495" s="8" t="e">
        <f>IF(A495="","",IF(MOD(YEAR(A495),4)=0,VLOOKUP(MONTH(A495),'Dados gerais'!$D$5:$F$16,3),VLOOKUP(MONTH(A495),'Dados gerais'!$D$5:$E$16,2)))</f>
        <v>#NUM!</v>
      </c>
      <c r="C495" s="10"/>
    </row>
    <row r="496" spans="1:3" x14ac:dyDescent="0.25">
      <c r="A496" s="2" t="e">
        <f>IF(B495="","",IF(A495+B495&gt;DATE('Dados gerais'!$B$7,'Dados gerais'!$B$6,28),"",A495+B495))</f>
        <v>#NUM!</v>
      </c>
      <c r="B496" s="8" t="e">
        <f>IF(A496="","",IF(MOD(YEAR(A496),4)=0,VLOOKUP(MONTH(A496),'Dados gerais'!$D$5:$F$16,3),VLOOKUP(MONTH(A496),'Dados gerais'!$D$5:$E$16,2)))</f>
        <v>#NUM!</v>
      </c>
      <c r="C496" s="10"/>
    </row>
    <row r="497" spans="1:3" x14ac:dyDescent="0.25">
      <c r="A497" s="2" t="e">
        <f>IF(B496="","",IF(A496+B496&gt;DATE('Dados gerais'!$B$7,'Dados gerais'!$B$6,28),"",A496+B496))</f>
        <v>#NUM!</v>
      </c>
      <c r="B497" s="8" t="e">
        <f>IF(A497="","",IF(MOD(YEAR(A497),4)=0,VLOOKUP(MONTH(A497),'Dados gerais'!$D$5:$F$16,3),VLOOKUP(MONTH(A497),'Dados gerais'!$D$5:$E$16,2)))</f>
        <v>#NUM!</v>
      </c>
      <c r="C497" s="10"/>
    </row>
    <row r="498" spans="1:3" x14ac:dyDescent="0.25">
      <c r="A498" s="2" t="e">
        <f>IF(B497="","",IF(A497+B497&gt;DATE('Dados gerais'!$B$7,'Dados gerais'!$B$6,28),"",A497+B497))</f>
        <v>#NUM!</v>
      </c>
      <c r="B498" s="8" t="e">
        <f>IF(A498="","",IF(MOD(YEAR(A498),4)=0,VLOOKUP(MONTH(A498),'Dados gerais'!$D$5:$F$16,3),VLOOKUP(MONTH(A498),'Dados gerais'!$D$5:$E$16,2)))</f>
        <v>#NUM!</v>
      </c>
      <c r="C498" s="10"/>
    </row>
    <row r="499" spans="1:3" x14ac:dyDescent="0.25">
      <c r="A499" s="2" t="e">
        <f>IF(B498="","",IF(A498+B498&gt;DATE('Dados gerais'!$B$7,'Dados gerais'!$B$6,28),"",A498+B498))</f>
        <v>#NUM!</v>
      </c>
      <c r="B499" s="8" t="e">
        <f>IF(A499="","",IF(MOD(YEAR(A499),4)=0,VLOOKUP(MONTH(A499),'Dados gerais'!$D$5:$F$16,3),VLOOKUP(MONTH(A499),'Dados gerais'!$D$5:$E$16,2)))</f>
        <v>#NUM!</v>
      </c>
      <c r="C499" s="10"/>
    </row>
    <row r="500" spans="1:3" x14ac:dyDescent="0.25">
      <c r="A500" s="2" t="e">
        <f>IF(B499="","",IF(A499+B499&gt;DATE('Dados gerais'!$B$7,'Dados gerais'!$B$6,28),"",A499+B499))</f>
        <v>#NUM!</v>
      </c>
      <c r="B500" s="8" t="e">
        <f>IF(A500="","",IF(MOD(YEAR(A500),4)=0,VLOOKUP(MONTH(A500),'Dados gerais'!$D$5:$F$16,3),VLOOKUP(MONTH(A500),'Dados gerais'!$D$5:$E$16,2)))</f>
        <v>#NUM!</v>
      </c>
      <c r="C500" s="10"/>
    </row>
    <row r="501" spans="1:3" x14ac:dyDescent="0.25">
      <c r="A501" s="2" t="e">
        <f>IF(B500="","",IF(A500+B500&gt;DATE('Dados gerais'!$B$7,'Dados gerais'!$B$6,28),"",A500+B500))</f>
        <v>#NUM!</v>
      </c>
      <c r="B501" s="8" t="e">
        <f>IF(A501="","",IF(MOD(YEAR(A501),4)=0,VLOOKUP(MONTH(A501),'Dados gerais'!$D$5:$F$16,3),VLOOKUP(MONTH(A501),'Dados gerais'!$D$5:$E$16,2)))</f>
        <v>#NUM!</v>
      </c>
      <c r="C501" s="10"/>
    </row>
    <row r="502" spans="1:3" x14ac:dyDescent="0.25">
      <c r="A502" s="2" t="e">
        <f>IF(B501="","",IF(A501+B501&gt;DATE('Dados gerais'!$B$7,'Dados gerais'!$B$6,28),"",A501+B501))</f>
        <v>#NUM!</v>
      </c>
      <c r="B502" s="8" t="e">
        <f>IF(A502="","",IF(MOD(YEAR(A502),4)=0,VLOOKUP(MONTH(A502),'Dados gerais'!$D$5:$F$16,3),VLOOKUP(MONTH(A502),'Dados gerais'!$D$5:$E$16,2)))</f>
        <v>#NUM!</v>
      </c>
      <c r="C502" s="10"/>
    </row>
    <row r="503" spans="1:3" x14ac:dyDescent="0.25">
      <c r="A503" s="2" t="e">
        <f>IF(B502="","",IF(A502+B502&gt;DATE('Dados gerais'!$B$7,'Dados gerais'!$B$6,28),"",A502+B502))</f>
        <v>#NUM!</v>
      </c>
      <c r="B503" s="8" t="e">
        <f>IF(A503="","",IF(MOD(YEAR(A503),4)=0,VLOOKUP(MONTH(A503),'Dados gerais'!$D$5:$F$16,3),VLOOKUP(MONTH(A503),'Dados gerais'!$D$5:$E$16,2)))</f>
        <v>#NUM!</v>
      </c>
      <c r="C503" s="10"/>
    </row>
    <row r="504" spans="1:3" x14ac:dyDescent="0.25">
      <c r="A504" s="2" t="e">
        <f>IF(B503="","",IF(A503+B503&gt;DATE('Dados gerais'!$B$7,'Dados gerais'!$B$6,28),"",A503+B503))</f>
        <v>#NUM!</v>
      </c>
      <c r="B504" s="8" t="e">
        <f>IF(A504="","",IF(MOD(YEAR(A504),4)=0,VLOOKUP(MONTH(A504),'Dados gerais'!$D$5:$F$16,3),VLOOKUP(MONTH(A504),'Dados gerais'!$D$5:$E$16,2)))</f>
        <v>#NUM!</v>
      </c>
      <c r="C504" s="10"/>
    </row>
    <row r="505" spans="1:3" x14ac:dyDescent="0.25">
      <c r="A505" s="2" t="e">
        <f>IF(B504="","",IF(A504+B504&gt;DATE('Dados gerais'!$B$7,'Dados gerais'!$B$6,28),"",A504+B504))</f>
        <v>#NUM!</v>
      </c>
      <c r="B505" s="8" t="e">
        <f>IF(A505="","",IF(MOD(YEAR(A505),4)=0,VLOOKUP(MONTH(A505),'Dados gerais'!$D$5:$F$16,3),VLOOKUP(MONTH(A505),'Dados gerais'!$D$5:$E$16,2)))</f>
        <v>#NUM!</v>
      </c>
      <c r="C505" s="10"/>
    </row>
    <row r="506" spans="1:3" x14ac:dyDescent="0.25">
      <c r="A506" s="2" t="e">
        <f>IF(B505="","",IF(A505+B505&gt;DATE('Dados gerais'!$B$7,'Dados gerais'!$B$6,28),"",A505+B505))</f>
        <v>#NUM!</v>
      </c>
      <c r="B506" s="8" t="e">
        <f>IF(A506="","",IF(MOD(YEAR(A506),4)=0,VLOOKUP(MONTH(A506),'Dados gerais'!$D$5:$F$16,3),VLOOKUP(MONTH(A506),'Dados gerais'!$D$5:$E$16,2)))</f>
        <v>#NUM!</v>
      </c>
      <c r="C506" s="10"/>
    </row>
    <row r="507" spans="1:3" x14ac:dyDescent="0.25">
      <c r="A507" s="2" t="e">
        <f>IF(B506="","",IF(A506+B506&gt;DATE('Dados gerais'!$B$7,'Dados gerais'!$B$6,28),"",A506+B506))</f>
        <v>#NUM!</v>
      </c>
      <c r="B507" s="8" t="e">
        <f>IF(A507="","",IF(MOD(YEAR(A507),4)=0,VLOOKUP(MONTH(A507),'Dados gerais'!$D$5:$F$16,3),VLOOKUP(MONTH(A507),'Dados gerais'!$D$5:$E$16,2)))</f>
        <v>#NUM!</v>
      </c>
      <c r="C507" s="10"/>
    </row>
    <row r="508" spans="1:3" x14ac:dyDescent="0.25">
      <c r="A508" s="2" t="e">
        <f>IF(B507="","",IF(A507+B507&gt;DATE('Dados gerais'!$B$7,'Dados gerais'!$B$6,28),"",A507+B507))</f>
        <v>#NUM!</v>
      </c>
      <c r="B508" s="8" t="e">
        <f>IF(A508="","",IF(MOD(YEAR(A508),4)=0,VLOOKUP(MONTH(A508),'Dados gerais'!$D$5:$F$16,3),VLOOKUP(MONTH(A508),'Dados gerais'!$D$5:$E$16,2)))</f>
        <v>#NUM!</v>
      </c>
      <c r="C508" s="10"/>
    </row>
    <row r="509" spans="1:3" x14ac:dyDescent="0.25">
      <c r="A509" s="2" t="e">
        <f>IF(B508="","",IF(A508+B508&gt;DATE('Dados gerais'!$B$7,'Dados gerais'!$B$6,28),"",A508+B508))</f>
        <v>#NUM!</v>
      </c>
      <c r="B509" s="8" t="e">
        <f>IF(A509="","",IF(MOD(YEAR(A509),4)=0,VLOOKUP(MONTH(A509),'Dados gerais'!$D$5:$F$16,3),VLOOKUP(MONTH(A509),'Dados gerais'!$D$5:$E$16,2)))</f>
        <v>#NUM!</v>
      </c>
      <c r="C509" s="10"/>
    </row>
    <row r="510" spans="1:3" x14ac:dyDescent="0.25">
      <c r="A510" s="2" t="e">
        <f>IF(B509="","",IF(A509+B509&gt;DATE('Dados gerais'!$B$7,'Dados gerais'!$B$6,28),"",A509+B509))</f>
        <v>#NUM!</v>
      </c>
      <c r="B510" s="8" t="e">
        <f>IF(A510="","",IF(MOD(YEAR(A510),4)=0,VLOOKUP(MONTH(A510),'Dados gerais'!$D$5:$F$16,3),VLOOKUP(MONTH(A510),'Dados gerais'!$D$5:$E$16,2)))</f>
        <v>#NUM!</v>
      </c>
      <c r="C510" s="10"/>
    </row>
    <row r="511" spans="1:3" x14ac:dyDescent="0.25">
      <c r="A511" s="2" t="e">
        <f>IF(B510="","",IF(A510+B510&gt;DATE('Dados gerais'!$B$7,'Dados gerais'!$B$6,28),"",A510+B510))</f>
        <v>#NUM!</v>
      </c>
      <c r="B511" s="8" t="e">
        <f>IF(A511="","",IF(MOD(YEAR(A511),4)=0,VLOOKUP(MONTH(A511),'Dados gerais'!$D$5:$F$16,3),VLOOKUP(MONTH(A511),'Dados gerais'!$D$5:$E$16,2)))</f>
        <v>#NUM!</v>
      </c>
      <c r="C511" s="10"/>
    </row>
    <row r="512" spans="1:3" x14ac:dyDescent="0.25">
      <c r="A512" s="2" t="e">
        <f>IF(B511="","",IF(A511+B511&gt;DATE('Dados gerais'!$B$7,'Dados gerais'!$B$6,28),"",A511+B511))</f>
        <v>#NUM!</v>
      </c>
      <c r="B512" s="8" t="e">
        <f>IF(A512="","",IF(MOD(YEAR(A512),4)=0,VLOOKUP(MONTH(A512),'Dados gerais'!$D$5:$F$16,3),VLOOKUP(MONTH(A512),'Dados gerais'!$D$5:$E$16,2)))</f>
        <v>#NUM!</v>
      </c>
      <c r="C512" s="10"/>
    </row>
    <row r="513" spans="1:3" x14ac:dyDescent="0.25">
      <c r="A513" s="2" t="e">
        <f>IF(B512="","",IF(A512+B512&gt;DATE('Dados gerais'!$B$7,'Dados gerais'!$B$6,28),"",A512+B512))</f>
        <v>#NUM!</v>
      </c>
      <c r="B513" s="8" t="e">
        <f>IF(A513="","",IF(MOD(YEAR(A513),4)=0,VLOOKUP(MONTH(A513),'Dados gerais'!$D$5:$F$16,3),VLOOKUP(MONTH(A513),'Dados gerais'!$D$5:$E$16,2)))</f>
        <v>#NUM!</v>
      </c>
      <c r="C513" s="10"/>
    </row>
    <row r="514" spans="1:3" x14ac:dyDescent="0.25">
      <c r="A514" s="2" t="e">
        <f>IF(B513="","",IF(A513+B513&gt;DATE('Dados gerais'!$B$7,'Dados gerais'!$B$6,28),"",A513+B513))</f>
        <v>#NUM!</v>
      </c>
      <c r="B514" s="8" t="e">
        <f>IF(A514="","",IF(MOD(YEAR(A514),4)=0,VLOOKUP(MONTH(A514),'Dados gerais'!$D$5:$F$16,3),VLOOKUP(MONTH(A514),'Dados gerais'!$D$5:$E$16,2)))</f>
        <v>#NUM!</v>
      </c>
      <c r="C514" s="10"/>
    </row>
    <row r="515" spans="1:3" x14ac:dyDescent="0.25">
      <c r="A515" s="2" t="e">
        <f>IF(B514="","",IF(A514+B514&gt;DATE('Dados gerais'!$B$7,'Dados gerais'!$B$6,28),"",A514+B514))</f>
        <v>#NUM!</v>
      </c>
      <c r="B515" s="8" t="e">
        <f>IF(A515="","",IF(MOD(YEAR(A515),4)=0,VLOOKUP(MONTH(A515),'Dados gerais'!$D$5:$F$16,3),VLOOKUP(MONTH(A515),'Dados gerais'!$D$5:$E$16,2)))</f>
        <v>#NUM!</v>
      </c>
      <c r="C515" s="10"/>
    </row>
    <row r="516" spans="1:3" x14ac:dyDescent="0.25">
      <c r="A516" s="2" t="e">
        <f>IF(B515="","",IF(A515+B515&gt;DATE('Dados gerais'!$B$7,'Dados gerais'!$B$6,28),"",A515+B515))</f>
        <v>#NUM!</v>
      </c>
      <c r="B516" s="8" t="e">
        <f>IF(A516="","",IF(MOD(YEAR(A516),4)=0,VLOOKUP(MONTH(A516),'Dados gerais'!$D$5:$F$16,3),VLOOKUP(MONTH(A516),'Dados gerais'!$D$5:$E$16,2)))</f>
        <v>#NUM!</v>
      </c>
      <c r="C516" s="10"/>
    </row>
    <row r="517" spans="1:3" x14ac:dyDescent="0.25">
      <c r="A517" s="2" t="e">
        <f>IF(B516="","",IF(A516+B516&gt;DATE('Dados gerais'!$B$7,'Dados gerais'!$B$6,28),"",A516+B516))</f>
        <v>#NUM!</v>
      </c>
      <c r="B517" s="8" t="e">
        <f>IF(A517="","",IF(MOD(YEAR(A517),4)=0,VLOOKUP(MONTH(A517),'Dados gerais'!$D$5:$F$16,3),VLOOKUP(MONTH(A517),'Dados gerais'!$D$5:$E$16,2)))</f>
        <v>#NUM!</v>
      </c>
      <c r="C517" s="10"/>
    </row>
    <row r="518" spans="1:3" x14ac:dyDescent="0.25">
      <c r="A518" s="2" t="e">
        <f>IF(B517="","",IF(A517+B517&gt;DATE('Dados gerais'!$B$7,'Dados gerais'!$B$6,28),"",A517+B517))</f>
        <v>#NUM!</v>
      </c>
      <c r="B518" s="8" t="e">
        <f>IF(A518="","",IF(MOD(YEAR(A518),4)=0,VLOOKUP(MONTH(A518),'Dados gerais'!$D$5:$F$16,3),VLOOKUP(MONTH(A518),'Dados gerais'!$D$5:$E$16,2)))</f>
        <v>#NUM!</v>
      </c>
      <c r="C518" s="10"/>
    </row>
    <row r="519" spans="1:3" x14ac:dyDescent="0.25">
      <c r="A519" s="2" t="e">
        <f>IF(B518="","",IF(A518+B518&gt;DATE('Dados gerais'!$B$7,'Dados gerais'!$B$6,28),"",A518+B518))</f>
        <v>#NUM!</v>
      </c>
      <c r="B519" s="8" t="e">
        <f>IF(A519="","",IF(MOD(YEAR(A519),4)=0,VLOOKUP(MONTH(A519),'Dados gerais'!$D$5:$F$16,3),VLOOKUP(MONTH(A519),'Dados gerais'!$D$5:$E$16,2)))</f>
        <v>#NUM!</v>
      </c>
      <c r="C519" s="10"/>
    </row>
    <row r="520" spans="1:3" x14ac:dyDescent="0.25">
      <c r="A520" s="2" t="e">
        <f>IF(B519="","",IF(A519+B519&gt;DATE('Dados gerais'!$B$7,'Dados gerais'!$B$6,28),"",A519+B519))</f>
        <v>#NUM!</v>
      </c>
      <c r="B520" s="8" t="e">
        <f>IF(A520="","",IF(MOD(YEAR(A520),4)=0,VLOOKUP(MONTH(A520),'Dados gerais'!$D$5:$F$16,3),VLOOKUP(MONTH(A520),'Dados gerais'!$D$5:$E$16,2)))</f>
        <v>#NUM!</v>
      </c>
      <c r="C520" s="10"/>
    </row>
    <row r="521" spans="1:3" x14ac:dyDescent="0.25">
      <c r="A521" s="2" t="e">
        <f>IF(B520="","",IF(A520+B520&gt;DATE('Dados gerais'!$B$7,'Dados gerais'!$B$6,28),"",A520+B520))</f>
        <v>#NUM!</v>
      </c>
      <c r="B521" s="8" t="e">
        <f>IF(A521="","",IF(MOD(YEAR(A521),4)=0,VLOOKUP(MONTH(A521),'Dados gerais'!$D$5:$F$16,3),VLOOKUP(MONTH(A521),'Dados gerais'!$D$5:$E$16,2)))</f>
        <v>#NUM!</v>
      </c>
      <c r="C521" s="10"/>
    </row>
    <row r="522" spans="1:3" x14ac:dyDescent="0.25">
      <c r="A522" s="2" t="e">
        <f>IF(B521="","",IF(A521+B521&gt;DATE('Dados gerais'!$B$7,'Dados gerais'!$B$6,28),"",A521+B521))</f>
        <v>#NUM!</v>
      </c>
      <c r="B522" s="8" t="e">
        <f>IF(A522="","",IF(MOD(YEAR(A522),4)=0,VLOOKUP(MONTH(A522),'Dados gerais'!$D$5:$F$16,3),VLOOKUP(MONTH(A522),'Dados gerais'!$D$5:$E$16,2)))</f>
        <v>#NUM!</v>
      </c>
      <c r="C522" s="10"/>
    </row>
    <row r="523" spans="1:3" x14ac:dyDescent="0.25">
      <c r="A523" s="2" t="e">
        <f>IF(B522="","",IF(A522+B522&gt;DATE('Dados gerais'!$B$7,'Dados gerais'!$B$6,28),"",A522+B522))</f>
        <v>#NUM!</v>
      </c>
      <c r="B523" s="8" t="e">
        <f>IF(A523="","",IF(MOD(YEAR(A523),4)=0,VLOOKUP(MONTH(A523),'Dados gerais'!$D$5:$F$16,3),VLOOKUP(MONTH(A523),'Dados gerais'!$D$5:$E$16,2)))</f>
        <v>#NUM!</v>
      </c>
      <c r="C523" s="10"/>
    </row>
    <row r="524" spans="1:3" x14ac:dyDescent="0.25">
      <c r="A524" s="2" t="e">
        <f>IF(B523="","",IF(A523+B523&gt;DATE('Dados gerais'!$B$7,'Dados gerais'!$B$6,28),"",A523+B523))</f>
        <v>#NUM!</v>
      </c>
      <c r="B524" s="8" t="e">
        <f>IF(A524="","",IF(MOD(YEAR(A524),4)=0,VLOOKUP(MONTH(A524),'Dados gerais'!$D$5:$F$16,3),VLOOKUP(MONTH(A524),'Dados gerais'!$D$5:$E$16,2)))</f>
        <v>#NUM!</v>
      </c>
      <c r="C524" s="10"/>
    </row>
    <row r="525" spans="1:3" x14ac:dyDescent="0.25">
      <c r="A525" s="2" t="e">
        <f>IF(B524="","",IF(A524+B524&gt;DATE('Dados gerais'!$B$7,'Dados gerais'!$B$6,28),"",A524+B524))</f>
        <v>#NUM!</v>
      </c>
      <c r="B525" s="8" t="e">
        <f>IF(A525="","",IF(MOD(YEAR(A525),4)=0,VLOOKUP(MONTH(A525),'Dados gerais'!$D$5:$F$16,3),VLOOKUP(MONTH(A525),'Dados gerais'!$D$5:$E$16,2)))</f>
        <v>#NUM!</v>
      </c>
      <c r="C525" s="10"/>
    </row>
    <row r="526" spans="1:3" x14ac:dyDescent="0.25">
      <c r="A526" s="2" t="e">
        <f>IF(B525="","",IF(A525+B525&gt;DATE('Dados gerais'!$B$7,'Dados gerais'!$B$6,28),"",A525+B525))</f>
        <v>#NUM!</v>
      </c>
      <c r="B526" s="8" t="e">
        <f>IF(A526="","",IF(MOD(YEAR(A526),4)=0,VLOOKUP(MONTH(A526),'Dados gerais'!$D$5:$F$16,3),VLOOKUP(MONTH(A526),'Dados gerais'!$D$5:$E$16,2)))</f>
        <v>#NUM!</v>
      </c>
      <c r="C526" s="10"/>
    </row>
    <row r="527" spans="1:3" x14ac:dyDescent="0.25">
      <c r="A527" s="2" t="e">
        <f>IF(B526="","",IF(A526+B526&gt;DATE('Dados gerais'!$B$7,'Dados gerais'!$B$6,28),"",A526+B526))</f>
        <v>#NUM!</v>
      </c>
      <c r="B527" s="8" t="e">
        <f>IF(A527="","",IF(MOD(YEAR(A527),4)=0,VLOOKUP(MONTH(A527),'Dados gerais'!$D$5:$F$16,3),VLOOKUP(MONTH(A527),'Dados gerais'!$D$5:$E$16,2)))</f>
        <v>#NUM!</v>
      </c>
      <c r="C527" s="10"/>
    </row>
    <row r="528" spans="1:3" x14ac:dyDescent="0.25">
      <c r="A528" s="2" t="e">
        <f>IF(B527="","",IF(A527+B527&gt;DATE('Dados gerais'!$B$7,'Dados gerais'!$B$6,28),"",A527+B527))</f>
        <v>#NUM!</v>
      </c>
      <c r="B528" s="8" t="e">
        <f>IF(A528="","",IF(MOD(YEAR(A528),4)=0,VLOOKUP(MONTH(A528),'Dados gerais'!$D$5:$F$16,3),VLOOKUP(MONTH(A528),'Dados gerais'!$D$5:$E$16,2)))</f>
        <v>#NUM!</v>
      </c>
      <c r="C528" s="10"/>
    </row>
    <row r="529" spans="1:3" x14ac:dyDescent="0.25">
      <c r="A529" s="2" t="e">
        <f>IF(B528="","",IF(A528+B528&gt;DATE('Dados gerais'!$B$7,'Dados gerais'!$B$6,28),"",A528+B528))</f>
        <v>#NUM!</v>
      </c>
      <c r="B529" s="8" t="e">
        <f>IF(A529="","",IF(MOD(YEAR(A529),4)=0,VLOOKUP(MONTH(A529),'Dados gerais'!$D$5:$F$16,3),VLOOKUP(MONTH(A529),'Dados gerais'!$D$5:$E$16,2)))</f>
        <v>#NUM!</v>
      </c>
      <c r="C529" s="10"/>
    </row>
    <row r="530" spans="1:3" x14ac:dyDescent="0.25">
      <c r="A530" s="2" t="e">
        <f>IF(B529="","",IF(A529+B529&gt;DATE('Dados gerais'!$B$7,'Dados gerais'!$B$6,28),"",A529+B529))</f>
        <v>#NUM!</v>
      </c>
      <c r="B530" s="8" t="e">
        <f>IF(A530="","",IF(MOD(YEAR(A530),4)=0,VLOOKUP(MONTH(A530),'Dados gerais'!$D$5:$F$16,3),VLOOKUP(MONTH(A530),'Dados gerais'!$D$5:$E$16,2)))</f>
        <v>#NUM!</v>
      </c>
      <c r="C530" s="10"/>
    </row>
    <row r="531" spans="1:3" x14ac:dyDescent="0.25">
      <c r="A531" s="2" t="e">
        <f>IF(B530="","",IF(A530+B530&gt;DATE('Dados gerais'!$B$7,'Dados gerais'!$B$6,28),"",A530+B530))</f>
        <v>#NUM!</v>
      </c>
      <c r="B531" s="8" t="e">
        <f>IF(A531="","",IF(MOD(YEAR(A531),4)=0,VLOOKUP(MONTH(A531),'Dados gerais'!$D$5:$F$16,3),VLOOKUP(MONTH(A531),'Dados gerais'!$D$5:$E$16,2)))</f>
        <v>#NUM!</v>
      </c>
      <c r="C531" s="10"/>
    </row>
    <row r="532" spans="1:3" x14ac:dyDescent="0.25">
      <c r="A532" s="2" t="e">
        <f>IF(B531="","",IF(A531+B531&gt;DATE('Dados gerais'!$B$7,'Dados gerais'!$B$6,28),"",A531+B531))</f>
        <v>#NUM!</v>
      </c>
      <c r="B532" s="8" t="e">
        <f>IF(A532="","",IF(MOD(YEAR(A532),4)=0,VLOOKUP(MONTH(A532),'Dados gerais'!$D$5:$F$16,3),VLOOKUP(MONTH(A532),'Dados gerais'!$D$5:$E$16,2)))</f>
        <v>#NUM!</v>
      </c>
      <c r="C532" s="10"/>
    </row>
    <row r="533" spans="1:3" x14ac:dyDescent="0.25">
      <c r="A533" s="2" t="e">
        <f>IF(B532="","",IF(A532+B532&gt;DATE('Dados gerais'!$B$7,'Dados gerais'!$B$6,28),"",A532+B532))</f>
        <v>#NUM!</v>
      </c>
      <c r="B533" s="8" t="e">
        <f>IF(A533="","",IF(MOD(YEAR(A533),4)=0,VLOOKUP(MONTH(A533),'Dados gerais'!$D$5:$F$16,3),VLOOKUP(MONTH(A533),'Dados gerais'!$D$5:$E$16,2)))</f>
        <v>#NUM!</v>
      </c>
      <c r="C533" s="10"/>
    </row>
    <row r="534" spans="1:3" x14ac:dyDescent="0.25">
      <c r="A534" s="2" t="e">
        <f>IF(B533="","",IF(A533+B533&gt;DATE('Dados gerais'!$B$7,'Dados gerais'!$B$6,28),"",A533+B533))</f>
        <v>#NUM!</v>
      </c>
      <c r="B534" s="8" t="e">
        <f>IF(A534="","",IF(MOD(YEAR(A534),4)=0,VLOOKUP(MONTH(A534),'Dados gerais'!$D$5:$F$16,3),VLOOKUP(MONTH(A534),'Dados gerais'!$D$5:$E$16,2)))</f>
        <v>#NUM!</v>
      </c>
      <c r="C534" s="10"/>
    </row>
    <row r="535" spans="1:3" x14ac:dyDescent="0.25">
      <c r="A535" s="2" t="e">
        <f>IF(B534="","",IF(A534+B534&gt;DATE('Dados gerais'!$B$7,'Dados gerais'!$B$6,28),"",A534+B534))</f>
        <v>#NUM!</v>
      </c>
      <c r="B535" s="8" t="e">
        <f>IF(A535="","",IF(MOD(YEAR(A535),4)=0,VLOOKUP(MONTH(A535),'Dados gerais'!$D$5:$F$16,3),VLOOKUP(MONTH(A535),'Dados gerais'!$D$5:$E$16,2)))</f>
        <v>#NUM!</v>
      </c>
      <c r="C535" s="10"/>
    </row>
    <row r="536" spans="1:3" x14ac:dyDescent="0.25">
      <c r="A536" s="2" t="e">
        <f>IF(B535="","",IF(A535+B535&gt;DATE('Dados gerais'!$B$7,'Dados gerais'!$B$6,28),"",A535+B535))</f>
        <v>#NUM!</v>
      </c>
      <c r="B536" s="8" t="e">
        <f>IF(A536="","",IF(MOD(YEAR(A536),4)=0,VLOOKUP(MONTH(A536),'Dados gerais'!$D$5:$F$16,3),VLOOKUP(MONTH(A536),'Dados gerais'!$D$5:$E$16,2)))</f>
        <v>#NUM!</v>
      </c>
      <c r="C536" s="10"/>
    </row>
    <row r="537" spans="1:3" x14ac:dyDescent="0.25">
      <c r="A537" s="2" t="e">
        <f>IF(B536="","",IF(A536+B536&gt;DATE('Dados gerais'!$B$7,'Dados gerais'!$B$6,28),"",A536+B536))</f>
        <v>#NUM!</v>
      </c>
      <c r="B537" s="8" t="e">
        <f>IF(A537="","",IF(MOD(YEAR(A537),4)=0,VLOOKUP(MONTH(A537),'Dados gerais'!$D$5:$F$16,3),VLOOKUP(MONTH(A537),'Dados gerais'!$D$5:$E$16,2)))</f>
        <v>#NUM!</v>
      </c>
      <c r="C537" s="10"/>
    </row>
    <row r="538" spans="1:3" x14ac:dyDescent="0.25">
      <c r="A538" s="2" t="e">
        <f>IF(B537="","",IF(A537+B537&gt;DATE('Dados gerais'!$B$7,'Dados gerais'!$B$6,28),"",A537+B537))</f>
        <v>#NUM!</v>
      </c>
      <c r="B538" s="8" t="e">
        <f>IF(A538="","",IF(MOD(YEAR(A538),4)=0,VLOOKUP(MONTH(A538),'Dados gerais'!$D$5:$F$16,3),VLOOKUP(MONTH(A538),'Dados gerais'!$D$5:$E$16,2)))</f>
        <v>#NUM!</v>
      </c>
      <c r="C538" s="10"/>
    </row>
    <row r="539" spans="1:3" x14ac:dyDescent="0.25">
      <c r="A539" s="2" t="e">
        <f>IF(B538="","",IF(A538+B538&gt;DATE('Dados gerais'!$B$7,'Dados gerais'!$B$6,28),"",A538+B538))</f>
        <v>#NUM!</v>
      </c>
      <c r="B539" s="8" t="e">
        <f>IF(A539="","",IF(MOD(YEAR(A539),4)=0,VLOOKUP(MONTH(A539),'Dados gerais'!$D$5:$F$16,3),VLOOKUP(MONTH(A539),'Dados gerais'!$D$5:$E$16,2)))</f>
        <v>#NUM!</v>
      </c>
      <c r="C539" s="10"/>
    </row>
    <row r="540" spans="1:3" x14ac:dyDescent="0.25">
      <c r="A540" s="2" t="e">
        <f>IF(B539="","",IF(A539+B539&gt;DATE('Dados gerais'!$B$7,'Dados gerais'!$B$6,28),"",A539+B539))</f>
        <v>#NUM!</v>
      </c>
      <c r="B540" s="8" t="e">
        <f>IF(A540="","",IF(MOD(YEAR(A540),4)=0,VLOOKUP(MONTH(A540),'Dados gerais'!$D$5:$F$16,3),VLOOKUP(MONTH(A540),'Dados gerais'!$D$5:$E$16,2)))</f>
        <v>#NUM!</v>
      </c>
      <c r="C540" s="10"/>
    </row>
    <row r="541" spans="1:3" x14ac:dyDescent="0.25">
      <c r="A541" s="2" t="e">
        <f>IF(B540="","",IF(A540+B540&gt;DATE('Dados gerais'!$B$7,'Dados gerais'!$B$6,28),"",A540+B540))</f>
        <v>#NUM!</v>
      </c>
      <c r="B541" s="8" t="e">
        <f>IF(A541="","",IF(MOD(YEAR(A541),4)=0,VLOOKUP(MONTH(A541),'Dados gerais'!$D$5:$F$16,3),VLOOKUP(MONTH(A541),'Dados gerais'!$D$5:$E$16,2)))</f>
        <v>#NUM!</v>
      </c>
      <c r="C541" s="10"/>
    </row>
    <row r="542" spans="1:3" x14ac:dyDescent="0.25">
      <c r="A542" s="2" t="e">
        <f>IF(B541="","",IF(A541+B541&gt;DATE('Dados gerais'!$B$7,'Dados gerais'!$B$6,28),"",A541+B541))</f>
        <v>#NUM!</v>
      </c>
      <c r="B542" s="8" t="e">
        <f>IF(A542="","",IF(MOD(YEAR(A542),4)=0,VLOOKUP(MONTH(A542),'Dados gerais'!$D$5:$F$16,3),VLOOKUP(MONTH(A542),'Dados gerais'!$D$5:$E$16,2)))</f>
        <v>#NUM!</v>
      </c>
      <c r="C542" s="10"/>
    </row>
    <row r="543" spans="1:3" x14ac:dyDescent="0.25">
      <c r="A543" s="2" t="e">
        <f>IF(B542="","",IF(A542+B542&gt;DATE('Dados gerais'!$B$7,'Dados gerais'!$B$6,28),"",A542+B542))</f>
        <v>#NUM!</v>
      </c>
      <c r="B543" s="8" t="e">
        <f>IF(A543="","",IF(MOD(YEAR(A543),4)=0,VLOOKUP(MONTH(A543),'Dados gerais'!$D$5:$F$16,3),VLOOKUP(MONTH(A543),'Dados gerais'!$D$5:$E$16,2)))</f>
        <v>#NUM!</v>
      </c>
      <c r="C543" s="10"/>
    </row>
    <row r="544" spans="1:3" x14ac:dyDescent="0.25">
      <c r="A544" s="2" t="e">
        <f>IF(B543="","",IF(A543+B543&gt;DATE('Dados gerais'!$B$7,'Dados gerais'!$B$6,28),"",A543+B543))</f>
        <v>#NUM!</v>
      </c>
      <c r="B544" s="8" t="e">
        <f>IF(A544="","",IF(MOD(YEAR(A544),4)=0,VLOOKUP(MONTH(A544),'Dados gerais'!$D$5:$F$16,3),VLOOKUP(MONTH(A544),'Dados gerais'!$D$5:$E$16,2)))</f>
        <v>#NUM!</v>
      </c>
      <c r="C544" s="10"/>
    </row>
    <row r="545" spans="1:3" x14ac:dyDescent="0.25">
      <c r="A545" s="2" t="e">
        <f>IF(B544="","",IF(A544+B544&gt;DATE('Dados gerais'!$B$7,'Dados gerais'!$B$6,28),"",A544+B544))</f>
        <v>#NUM!</v>
      </c>
      <c r="B545" s="8" t="e">
        <f>IF(A545="","",IF(MOD(YEAR(A545),4)=0,VLOOKUP(MONTH(A545),'Dados gerais'!$D$5:$F$16,3),VLOOKUP(MONTH(A545),'Dados gerais'!$D$5:$E$16,2)))</f>
        <v>#NUM!</v>
      </c>
      <c r="C545" s="10"/>
    </row>
    <row r="546" spans="1:3" x14ac:dyDescent="0.25">
      <c r="A546" s="2" t="e">
        <f>IF(B545="","",IF(A545+B545&gt;DATE('Dados gerais'!$B$7,'Dados gerais'!$B$6,28),"",A545+B545))</f>
        <v>#NUM!</v>
      </c>
      <c r="B546" s="8" t="e">
        <f>IF(A546="","",IF(MOD(YEAR(A546),4)=0,VLOOKUP(MONTH(A546),'Dados gerais'!$D$5:$F$16,3),VLOOKUP(MONTH(A546),'Dados gerais'!$D$5:$E$16,2)))</f>
        <v>#NUM!</v>
      </c>
      <c r="C546" s="10"/>
    </row>
    <row r="547" spans="1:3" x14ac:dyDescent="0.25">
      <c r="A547" s="2" t="e">
        <f>IF(B546="","",IF(A546+B546&gt;DATE('Dados gerais'!$B$7,'Dados gerais'!$B$6,28),"",A546+B546))</f>
        <v>#NUM!</v>
      </c>
      <c r="B547" s="8" t="e">
        <f>IF(A547="","",IF(MOD(YEAR(A547),4)=0,VLOOKUP(MONTH(A547),'Dados gerais'!$D$5:$F$16,3),VLOOKUP(MONTH(A547),'Dados gerais'!$D$5:$E$16,2)))</f>
        <v>#NUM!</v>
      </c>
      <c r="C547" s="10"/>
    </row>
    <row r="548" spans="1:3" x14ac:dyDescent="0.25">
      <c r="A548" s="2" t="e">
        <f>IF(B547="","",IF(A547+B547&gt;DATE('Dados gerais'!$B$7,'Dados gerais'!$B$6,28),"",A547+B547))</f>
        <v>#NUM!</v>
      </c>
      <c r="B548" s="8" t="e">
        <f>IF(A548="","",IF(MOD(YEAR(A548),4)=0,VLOOKUP(MONTH(A548),'Dados gerais'!$D$5:$F$16,3),VLOOKUP(MONTH(A548),'Dados gerais'!$D$5:$E$16,2)))</f>
        <v>#NUM!</v>
      </c>
      <c r="C548" s="10"/>
    </row>
    <row r="549" spans="1:3" x14ac:dyDescent="0.25">
      <c r="A549" s="2" t="e">
        <f>IF(B548="","",IF(A548+B548&gt;DATE('Dados gerais'!$B$7,'Dados gerais'!$B$6,28),"",A548+B548))</f>
        <v>#NUM!</v>
      </c>
      <c r="B549" s="8" t="e">
        <f>IF(A549="","",IF(MOD(YEAR(A549),4)=0,VLOOKUP(MONTH(A549),'Dados gerais'!$D$5:$F$16,3),VLOOKUP(MONTH(A549),'Dados gerais'!$D$5:$E$16,2)))</f>
        <v>#NUM!</v>
      </c>
      <c r="C549" s="10"/>
    </row>
    <row r="550" spans="1:3" x14ac:dyDescent="0.25">
      <c r="A550" s="2" t="e">
        <f>IF(B549="","",IF(A549+B549&gt;DATE('Dados gerais'!$B$7,'Dados gerais'!$B$6,28),"",A549+B549))</f>
        <v>#NUM!</v>
      </c>
      <c r="B550" s="8" t="e">
        <f>IF(A550="","",IF(MOD(YEAR(A550),4)=0,VLOOKUP(MONTH(A550),'Dados gerais'!$D$5:$F$16,3),VLOOKUP(MONTH(A550),'Dados gerais'!$D$5:$E$16,2)))</f>
        <v>#NUM!</v>
      </c>
      <c r="C550" s="10"/>
    </row>
    <row r="551" spans="1:3" x14ac:dyDescent="0.25">
      <c r="A551" s="2" t="e">
        <f>IF(B550="","",IF(A550+B550&gt;DATE('Dados gerais'!$B$7,'Dados gerais'!$B$6,28),"",A550+B550))</f>
        <v>#NUM!</v>
      </c>
      <c r="B551" s="8" t="e">
        <f>IF(A551="","",IF(MOD(YEAR(A551),4)=0,VLOOKUP(MONTH(A551),'Dados gerais'!$D$5:$F$16,3),VLOOKUP(MONTH(A551),'Dados gerais'!$D$5:$E$16,2)))</f>
        <v>#NUM!</v>
      </c>
      <c r="C551" s="10"/>
    </row>
    <row r="552" spans="1:3" x14ac:dyDescent="0.25">
      <c r="A552" s="2" t="e">
        <f>IF(B551="","",IF(A551+B551&gt;DATE('Dados gerais'!$B$7,'Dados gerais'!$B$6,28),"",A551+B551))</f>
        <v>#NUM!</v>
      </c>
      <c r="B552" s="8" t="e">
        <f>IF(A552="","",IF(MOD(YEAR(A552),4)=0,VLOOKUP(MONTH(A552),'Dados gerais'!$D$5:$F$16,3),VLOOKUP(MONTH(A552),'Dados gerais'!$D$5:$E$16,2)))</f>
        <v>#NUM!</v>
      </c>
      <c r="C552" s="10"/>
    </row>
    <row r="553" spans="1:3" x14ac:dyDescent="0.25">
      <c r="A553" s="2" t="e">
        <f>IF(B552="","",IF(A552+B552&gt;DATE('Dados gerais'!$B$7,'Dados gerais'!$B$6,28),"",A552+B552))</f>
        <v>#NUM!</v>
      </c>
      <c r="B553" s="8" t="e">
        <f>IF(A553="","",IF(MOD(YEAR(A553),4)=0,VLOOKUP(MONTH(A553),'Dados gerais'!$D$5:$F$16,3),VLOOKUP(MONTH(A553),'Dados gerais'!$D$5:$E$16,2)))</f>
        <v>#NUM!</v>
      </c>
      <c r="C553" s="10"/>
    </row>
    <row r="554" spans="1:3" x14ac:dyDescent="0.25">
      <c r="A554" s="2" t="e">
        <f>IF(B553="","",IF(A553+B553&gt;DATE('Dados gerais'!$B$7,'Dados gerais'!$B$6,28),"",A553+B553))</f>
        <v>#NUM!</v>
      </c>
      <c r="B554" s="8" t="e">
        <f>IF(A554="","",IF(MOD(YEAR(A554),4)=0,VLOOKUP(MONTH(A554),'Dados gerais'!$D$5:$F$16,3),VLOOKUP(MONTH(A554),'Dados gerais'!$D$5:$E$16,2)))</f>
        <v>#NUM!</v>
      </c>
      <c r="C554" s="10"/>
    </row>
    <row r="555" spans="1:3" x14ac:dyDescent="0.25">
      <c r="A555" s="2" t="e">
        <f>IF(B554="","",IF(A554+B554&gt;DATE('Dados gerais'!$B$7,'Dados gerais'!$B$6,28),"",A554+B554))</f>
        <v>#NUM!</v>
      </c>
      <c r="B555" s="8" t="e">
        <f>IF(A555="","",IF(MOD(YEAR(A555),4)=0,VLOOKUP(MONTH(A555),'Dados gerais'!$D$5:$F$16,3),VLOOKUP(MONTH(A555),'Dados gerais'!$D$5:$E$16,2)))</f>
        <v>#NUM!</v>
      </c>
      <c r="C555" s="10"/>
    </row>
    <row r="556" spans="1:3" x14ac:dyDescent="0.25">
      <c r="A556" s="2" t="e">
        <f>IF(B555="","",IF(A555+B555&gt;DATE('Dados gerais'!$B$7,'Dados gerais'!$B$6,28),"",A555+B555))</f>
        <v>#NUM!</v>
      </c>
      <c r="B556" s="8" t="e">
        <f>IF(A556="","",IF(MOD(YEAR(A556),4)=0,VLOOKUP(MONTH(A556),'Dados gerais'!$D$5:$F$16,3),VLOOKUP(MONTH(A556),'Dados gerais'!$D$5:$E$16,2)))</f>
        <v>#NUM!</v>
      </c>
      <c r="C556" s="10"/>
    </row>
    <row r="557" spans="1:3" x14ac:dyDescent="0.25">
      <c r="A557" s="2" t="e">
        <f>IF(B556="","",IF(A556+B556&gt;DATE('Dados gerais'!$B$7,'Dados gerais'!$B$6,28),"",A556+B556))</f>
        <v>#NUM!</v>
      </c>
      <c r="B557" s="8" t="e">
        <f>IF(A557="","",IF(MOD(YEAR(A557),4)=0,VLOOKUP(MONTH(A557),'Dados gerais'!$D$5:$F$16,3),VLOOKUP(MONTH(A557),'Dados gerais'!$D$5:$E$16,2)))</f>
        <v>#NUM!</v>
      </c>
      <c r="C557" s="10"/>
    </row>
    <row r="558" spans="1:3" x14ac:dyDescent="0.25">
      <c r="A558" s="2" t="e">
        <f>IF(B557="","",IF(A557+B557&gt;DATE('Dados gerais'!$B$7,'Dados gerais'!$B$6,28),"",A557+B557))</f>
        <v>#NUM!</v>
      </c>
      <c r="B558" s="8" t="e">
        <f>IF(A558="","",IF(MOD(YEAR(A558),4)=0,VLOOKUP(MONTH(A558),'Dados gerais'!$D$5:$F$16,3),VLOOKUP(MONTH(A558),'Dados gerais'!$D$5:$E$16,2)))</f>
        <v>#NUM!</v>
      </c>
      <c r="C558" s="10"/>
    </row>
    <row r="559" spans="1:3" x14ac:dyDescent="0.25">
      <c r="A559" s="2" t="e">
        <f>IF(B558="","",IF(A558+B558&gt;DATE('Dados gerais'!$B$7,'Dados gerais'!$B$6,28),"",A558+B558))</f>
        <v>#NUM!</v>
      </c>
      <c r="B559" s="8" t="e">
        <f>IF(A559="","",IF(MOD(YEAR(A559),4)=0,VLOOKUP(MONTH(A559),'Dados gerais'!$D$5:$F$16,3),VLOOKUP(MONTH(A559),'Dados gerais'!$D$5:$E$16,2)))</f>
        <v>#NUM!</v>
      </c>
      <c r="C559" s="10"/>
    </row>
    <row r="560" spans="1:3" x14ac:dyDescent="0.25">
      <c r="A560" s="2" t="e">
        <f>IF(B559="","",IF(A559+B559&gt;DATE('Dados gerais'!$B$7,'Dados gerais'!$B$6,28),"",A559+B559))</f>
        <v>#NUM!</v>
      </c>
      <c r="B560" s="8" t="e">
        <f>IF(A560="","",IF(MOD(YEAR(A560),4)=0,VLOOKUP(MONTH(A560),'Dados gerais'!$D$5:$F$16,3),VLOOKUP(MONTH(A560),'Dados gerais'!$D$5:$E$16,2)))</f>
        <v>#NUM!</v>
      </c>
      <c r="C560" s="10"/>
    </row>
    <row r="561" spans="1:3" x14ac:dyDescent="0.25">
      <c r="A561" s="2" t="e">
        <f>IF(B560="","",IF(A560+B560&gt;DATE('Dados gerais'!$B$7,'Dados gerais'!$B$6,28),"",A560+B560))</f>
        <v>#NUM!</v>
      </c>
      <c r="B561" s="8" t="e">
        <f>IF(A561="","",IF(MOD(YEAR(A561),4)=0,VLOOKUP(MONTH(A561),'Dados gerais'!$D$5:$F$16,3),VLOOKUP(MONTH(A561),'Dados gerais'!$D$5:$E$16,2)))</f>
        <v>#NUM!</v>
      </c>
      <c r="C561" s="10"/>
    </row>
    <row r="562" spans="1:3" x14ac:dyDescent="0.25">
      <c r="A562" s="2" t="e">
        <f>IF(B561="","",IF(A561+B561&gt;DATE('Dados gerais'!$B$7,'Dados gerais'!$B$6,28),"",A561+B561))</f>
        <v>#NUM!</v>
      </c>
      <c r="B562" s="8" t="e">
        <f>IF(A562="","",IF(MOD(YEAR(A562),4)=0,VLOOKUP(MONTH(A562),'Dados gerais'!$D$5:$F$16,3),VLOOKUP(MONTH(A562),'Dados gerais'!$D$5:$E$16,2)))</f>
        <v>#NUM!</v>
      </c>
      <c r="C562" s="10"/>
    </row>
    <row r="563" spans="1:3" x14ac:dyDescent="0.25">
      <c r="A563" s="2" t="e">
        <f>IF(B562="","",IF(A562+B562&gt;DATE('Dados gerais'!$B$7,'Dados gerais'!$B$6,28),"",A562+B562))</f>
        <v>#NUM!</v>
      </c>
      <c r="B563" s="8" t="e">
        <f>IF(A563="","",IF(MOD(YEAR(A563),4)=0,VLOOKUP(MONTH(A563),'Dados gerais'!$D$5:$F$16,3),VLOOKUP(MONTH(A563),'Dados gerais'!$D$5:$E$16,2)))</f>
        <v>#NUM!</v>
      </c>
      <c r="C563" s="10"/>
    </row>
    <row r="564" spans="1:3" x14ac:dyDescent="0.25">
      <c r="A564" s="2" t="e">
        <f>IF(B563="","",IF(A563+B563&gt;DATE('Dados gerais'!$B$7,'Dados gerais'!$B$6,28),"",A563+B563))</f>
        <v>#NUM!</v>
      </c>
      <c r="B564" s="8" t="e">
        <f>IF(A564="","",IF(MOD(YEAR(A564),4)=0,VLOOKUP(MONTH(A564),'Dados gerais'!$D$5:$F$16,3),VLOOKUP(MONTH(A564),'Dados gerais'!$D$5:$E$16,2)))</f>
        <v>#NUM!</v>
      </c>
      <c r="C564" s="10"/>
    </row>
    <row r="565" spans="1:3" x14ac:dyDescent="0.25">
      <c r="A565" s="2" t="e">
        <f>IF(B564="","",IF(A564+B564&gt;DATE('Dados gerais'!$B$7,'Dados gerais'!$B$6,28),"",A564+B564))</f>
        <v>#NUM!</v>
      </c>
      <c r="B565" s="8" t="e">
        <f>IF(A565="","",IF(MOD(YEAR(A565),4)=0,VLOOKUP(MONTH(A565),'Dados gerais'!$D$5:$F$16,3),VLOOKUP(MONTH(A565),'Dados gerais'!$D$5:$E$16,2)))</f>
        <v>#NUM!</v>
      </c>
      <c r="C565" s="10"/>
    </row>
    <row r="566" spans="1:3" x14ac:dyDescent="0.25">
      <c r="A566" s="2" t="e">
        <f>IF(B565="","",IF(A565+B565&gt;DATE('Dados gerais'!$B$7,'Dados gerais'!$B$6,28),"",A565+B565))</f>
        <v>#NUM!</v>
      </c>
      <c r="B566" s="8" t="e">
        <f>IF(A566="","",IF(MOD(YEAR(A566),4)=0,VLOOKUP(MONTH(A566),'Dados gerais'!$D$5:$F$16,3),VLOOKUP(MONTH(A566),'Dados gerais'!$D$5:$E$16,2)))</f>
        <v>#NUM!</v>
      </c>
      <c r="C566" s="10"/>
    </row>
    <row r="567" spans="1:3" x14ac:dyDescent="0.25">
      <c r="A567" s="2" t="e">
        <f>IF(B566="","",IF(A566+B566&gt;DATE('Dados gerais'!$B$7,'Dados gerais'!$B$6,28),"",A566+B566))</f>
        <v>#NUM!</v>
      </c>
      <c r="B567" s="8" t="e">
        <f>IF(A567="","",IF(MOD(YEAR(A567),4)=0,VLOOKUP(MONTH(A567),'Dados gerais'!$D$5:$F$16,3),VLOOKUP(MONTH(A567),'Dados gerais'!$D$5:$E$16,2)))</f>
        <v>#NUM!</v>
      </c>
      <c r="C567" s="10"/>
    </row>
    <row r="568" spans="1:3" x14ac:dyDescent="0.25">
      <c r="A568" s="2" t="e">
        <f>IF(B567="","",IF(A567+B567&gt;DATE('Dados gerais'!$B$7,'Dados gerais'!$B$6,28),"",A567+B567))</f>
        <v>#NUM!</v>
      </c>
      <c r="B568" s="8" t="e">
        <f>IF(A568="","",IF(MOD(YEAR(A568),4)=0,VLOOKUP(MONTH(A568),'Dados gerais'!$D$5:$F$16,3),VLOOKUP(MONTH(A568),'Dados gerais'!$D$5:$E$16,2)))</f>
        <v>#NUM!</v>
      </c>
      <c r="C568" s="10"/>
    </row>
    <row r="569" spans="1:3" x14ac:dyDescent="0.25">
      <c r="A569" s="2" t="e">
        <f>IF(B568="","",IF(A568+B568&gt;DATE('Dados gerais'!$B$7,'Dados gerais'!$B$6,28),"",A568+B568))</f>
        <v>#NUM!</v>
      </c>
      <c r="B569" s="8" t="e">
        <f>IF(A569="","",IF(MOD(YEAR(A569),4)=0,VLOOKUP(MONTH(A569),'Dados gerais'!$D$5:$F$16,3),VLOOKUP(MONTH(A569),'Dados gerais'!$D$5:$E$16,2)))</f>
        <v>#NUM!</v>
      </c>
      <c r="C569" s="10"/>
    </row>
    <row r="570" spans="1:3" x14ac:dyDescent="0.25">
      <c r="A570" s="2" t="e">
        <f>IF(B569="","",IF(A569+B569&gt;DATE('Dados gerais'!$B$7,'Dados gerais'!$B$6,28),"",A569+B569))</f>
        <v>#NUM!</v>
      </c>
      <c r="B570" s="8" t="e">
        <f>IF(A570="","",IF(MOD(YEAR(A570),4)=0,VLOOKUP(MONTH(A570),'Dados gerais'!$D$5:$F$16,3),VLOOKUP(MONTH(A570),'Dados gerais'!$D$5:$E$16,2)))</f>
        <v>#NUM!</v>
      </c>
      <c r="C570" s="10"/>
    </row>
    <row r="571" spans="1:3" x14ac:dyDescent="0.25">
      <c r="A571" s="2" t="e">
        <f>IF(B570="","",IF(A570+B570&gt;DATE('Dados gerais'!$B$7,'Dados gerais'!$B$6,28),"",A570+B570))</f>
        <v>#NUM!</v>
      </c>
      <c r="B571" s="8" t="e">
        <f>IF(A571="","",IF(MOD(YEAR(A571),4)=0,VLOOKUP(MONTH(A571),'Dados gerais'!$D$5:$F$16,3),VLOOKUP(MONTH(A571),'Dados gerais'!$D$5:$E$16,2)))</f>
        <v>#NUM!</v>
      </c>
      <c r="C571" s="10"/>
    </row>
    <row r="572" spans="1:3" x14ac:dyDescent="0.25">
      <c r="A572" s="2" t="e">
        <f>IF(B571="","",IF(A571+B571&gt;DATE('Dados gerais'!$B$7,'Dados gerais'!$B$6,28),"",A571+B571))</f>
        <v>#NUM!</v>
      </c>
      <c r="B572" s="8" t="e">
        <f>IF(A572="","",IF(MOD(YEAR(A572),4)=0,VLOOKUP(MONTH(A572),'Dados gerais'!$D$5:$F$16,3),VLOOKUP(MONTH(A572),'Dados gerais'!$D$5:$E$16,2)))</f>
        <v>#NUM!</v>
      </c>
      <c r="C572" s="10"/>
    </row>
    <row r="573" spans="1:3" x14ac:dyDescent="0.25">
      <c r="A573" s="2" t="e">
        <f>IF(B572="","",IF(A572+B572&gt;DATE('Dados gerais'!$B$7,'Dados gerais'!$B$6,28),"",A572+B572))</f>
        <v>#NUM!</v>
      </c>
      <c r="B573" s="8" t="e">
        <f>IF(A573="","",IF(MOD(YEAR(A573),4)=0,VLOOKUP(MONTH(A573),'Dados gerais'!$D$5:$F$16,3),VLOOKUP(MONTH(A573),'Dados gerais'!$D$5:$E$16,2)))</f>
        <v>#NUM!</v>
      </c>
      <c r="C573" s="10"/>
    </row>
    <row r="574" spans="1:3" x14ac:dyDescent="0.25">
      <c r="A574" s="2" t="e">
        <f>IF(B573="","",IF(A573+B573&gt;DATE('Dados gerais'!$B$7,'Dados gerais'!$B$6,28),"",A573+B573))</f>
        <v>#NUM!</v>
      </c>
      <c r="B574" s="8" t="e">
        <f>IF(A574="","",IF(MOD(YEAR(A574),4)=0,VLOOKUP(MONTH(A574),'Dados gerais'!$D$5:$F$16,3),VLOOKUP(MONTH(A574),'Dados gerais'!$D$5:$E$16,2)))</f>
        <v>#NUM!</v>
      </c>
      <c r="C574" s="10"/>
    </row>
    <row r="575" spans="1:3" x14ac:dyDescent="0.25">
      <c r="A575" s="2" t="e">
        <f>IF(B574="","",IF(A574+B574&gt;DATE('Dados gerais'!$B$7,'Dados gerais'!$B$6,28),"",A574+B574))</f>
        <v>#NUM!</v>
      </c>
      <c r="B575" s="8" t="e">
        <f>IF(A575="","",IF(MOD(YEAR(A575),4)=0,VLOOKUP(MONTH(A575),'Dados gerais'!$D$5:$F$16,3),VLOOKUP(MONTH(A575),'Dados gerais'!$D$5:$E$16,2)))</f>
        <v>#NUM!</v>
      </c>
      <c r="C575" s="10"/>
    </row>
    <row r="576" spans="1:3" x14ac:dyDescent="0.25">
      <c r="A576" s="2" t="e">
        <f>IF(B575="","",IF(A575+B575&gt;DATE('Dados gerais'!$B$7,'Dados gerais'!$B$6,28),"",A575+B575))</f>
        <v>#NUM!</v>
      </c>
      <c r="B576" s="8" t="e">
        <f>IF(A576="","",IF(MOD(YEAR(A576),4)=0,VLOOKUP(MONTH(A576),'Dados gerais'!$D$5:$F$16,3),VLOOKUP(MONTH(A576),'Dados gerais'!$D$5:$E$16,2)))</f>
        <v>#NUM!</v>
      </c>
      <c r="C576" s="10"/>
    </row>
    <row r="577" spans="1:3" x14ac:dyDescent="0.25">
      <c r="A577" s="2" t="e">
        <f>IF(B576="","",IF(A576+B576&gt;DATE('Dados gerais'!$B$7,'Dados gerais'!$B$6,28),"",A576+B576))</f>
        <v>#NUM!</v>
      </c>
      <c r="B577" s="8" t="e">
        <f>IF(A577="","",IF(MOD(YEAR(A577),4)=0,VLOOKUP(MONTH(A577),'Dados gerais'!$D$5:$F$16,3),VLOOKUP(MONTH(A577),'Dados gerais'!$D$5:$E$16,2)))</f>
        <v>#NUM!</v>
      </c>
      <c r="C577" s="10"/>
    </row>
    <row r="578" spans="1:3" x14ac:dyDescent="0.25">
      <c r="A578" s="2" t="e">
        <f>IF(B577="","",IF(A577+B577&gt;DATE('Dados gerais'!$B$7,'Dados gerais'!$B$6,28),"",A577+B577))</f>
        <v>#NUM!</v>
      </c>
      <c r="B578" s="8" t="e">
        <f>IF(A578="","",IF(MOD(YEAR(A578),4)=0,VLOOKUP(MONTH(A578),'Dados gerais'!$D$5:$F$16,3),VLOOKUP(MONTH(A578),'Dados gerais'!$D$5:$E$16,2)))</f>
        <v>#NUM!</v>
      </c>
      <c r="C578" s="10"/>
    </row>
    <row r="579" spans="1:3" x14ac:dyDescent="0.25">
      <c r="A579" s="2" t="e">
        <f>IF(B578="","",IF(A578+B578&gt;DATE('Dados gerais'!$B$7,'Dados gerais'!$B$6,28),"",A578+B578))</f>
        <v>#NUM!</v>
      </c>
      <c r="B579" s="8" t="e">
        <f>IF(A579="","",IF(MOD(YEAR(A579),4)=0,VLOOKUP(MONTH(A579),'Dados gerais'!$D$5:$F$16,3),VLOOKUP(MONTH(A579),'Dados gerais'!$D$5:$E$16,2)))</f>
        <v>#NUM!</v>
      </c>
      <c r="C579" s="10"/>
    </row>
    <row r="580" spans="1:3" x14ac:dyDescent="0.25">
      <c r="A580" s="2" t="e">
        <f>IF(B579="","",IF(A579+B579&gt;DATE('Dados gerais'!$B$7,'Dados gerais'!$B$6,28),"",A579+B579))</f>
        <v>#NUM!</v>
      </c>
      <c r="B580" s="8" t="e">
        <f>IF(A580="","",IF(MOD(YEAR(A580),4)=0,VLOOKUP(MONTH(A580),'Dados gerais'!$D$5:$F$16,3),VLOOKUP(MONTH(A580),'Dados gerais'!$D$5:$E$16,2)))</f>
        <v>#NUM!</v>
      </c>
      <c r="C580" s="10"/>
    </row>
    <row r="581" spans="1:3" x14ac:dyDescent="0.25">
      <c r="A581" s="2" t="e">
        <f>IF(B580="","",IF(A580+B580&gt;DATE('Dados gerais'!$B$7,'Dados gerais'!$B$6,28),"",A580+B580))</f>
        <v>#NUM!</v>
      </c>
      <c r="B581" s="8" t="e">
        <f>IF(A581="","",IF(MOD(YEAR(A581),4)=0,VLOOKUP(MONTH(A581),'Dados gerais'!$D$5:$F$16,3),VLOOKUP(MONTH(A581),'Dados gerais'!$D$5:$E$16,2)))</f>
        <v>#NUM!</v>
      </c>
      <c r="C581" s="10"/>
    </row>
    <row r="582" spans="1:3" x14ac:dyDescent="0.25">
      <c r="A582" s="2" t="e">
        <f>IF(B581="","",IF(A581+B581&gt;DATE('Dados gerais'!$B$7,'Dados gerais'!$B$6,28),"",A581+B581))</f>
        <v>#NUM!</v>
      </c>
      <c r="B582" s="8" t="e">
        <f>IF(A582="","",IF(MOD(YEAR(A582),4)=0,VLOOKUP(MONTH(A582),'Dados gerais'!$D$5:$F$16,3),VLOOKUP(MONTH(A582),'Dados gerais'!$D$5:$E$16,2)))</f>
        <v>#NUM!</v>
      </c>
      <c r="C582" s="10"/>
    </row>
    <row r="583" spans="1:3" x14ac:dyDescent="0.25">
      <c r="A583" s="2" t="e">
        <f>IF(B582="","",IF(A582+B582&gt;DATE('Dados gerais'!$B$7,'Dados gerais'!$B$6,28),"",A582+B582))</f>
        <v>#NUM!</v>
      </c>
      <c r="B583" s="8" t="e">
        <f>IF(A583="","",IF(MOD(YEAR(A583),4)=0,VLOOKUP(MONTH(A583),'Dados gerais'!$D$5:$F$16,3),VLOOKUP(MONTH(A583),'Dados gerais'!$D$5:$E$16,2)))</f>
        <v>#NUM!</v>
      </c>
      <c r="C583" s="10"/>
    </row>
    <row r="584" spans="1:3" x14ac:dyDescent="0.25">
      <c r="A584" s="2" t="e">
        <f>IF(B583="","",IF(A583+B583&gt;DATE('Dados gerais'!$B$7,'Dados gerais'!$B$6,28),"",A583+B583))</f>
        <v>#NUM!</v>
      </c>
      <c r="B584" s="8" t="e">
        <f>IF(A584="","",IF(MOD(YEAR(A584),4)=0,VLOOKUP(MONTH(A584),'Dados gerais'!$D$5:$F$16,3),VLOOKUP(MONTH(A584),'Dados gerais'!$D$5:$E$16,2)))</f>
        <v>#NUM!</v>
      </c>
      <c r="C584" s="10"/>
    </row>
    <row r="585" spans="1:3" x14ac:dyDescent="0.25">
      <c r="A585" s="2" t="e">
        <f>IF(B584="","",IF(A584+B584&gt;DATE('Dados gerais'!$B$7,'Dados gerais'!$B$6,28),"",A584+B584))</f>
        <v>#NUM!</v>
      </c>
      <c r="B585" s="8" t="e">
        <f>IF(A585="","",IF(MOD(YEAR(A585),4)=0,VLOOKUP(MONTH(A585),'Dados gerais'!$D$5:$F$16,3),VLOOKUP(MONTH(A585),'Dados gerais'!$D$5:$E$16,2)))</f>
        <v>#NUM!</v>
      </c>
      <c r="C585" s="10"/>
    </row>
    <row r="586" spans="1:3" x14ac:dyDescent="0.25">
      <c r="A586" s="2" t="e">
        <f>IF(B585="","",IF(A585+B585&gt;DATE('Dados gerais'!$B$7,'Dados gerais'!$B$6,28),"",A585+B585))</f>
        <v>#NUM!</v>
      </c>
      <c r="B586" s="8" t="e">
        <f>IF(A586="","",IF(MOD(YEAR(A586),4)=0,VLOOKUP(MONTH(A586),'Dados gerais'!$D$5:$F$16,3),VLOOKUP(MONTH(A586),'Dados gerais'!$D$5:$E$16,2)))</f>
        <v>#NUM!</v>
      </c>
      <c r="C586" s="10"/>
    </row>
    <row r="587" spans="1:3" x14ac:dyDescent="0.25">
      <c r="A587" s="2" t="e">
        <f>IF(B586="","",IF(A586+B586&gt;DATE('Dados gerais'!$B$7,'Dados gerais'!$B$6,28),"",A586+B586))</f>
        <v>#NUM!</v>
      </c>
      <c r="B587" s="8" t="e">
        <f>IF(A587="","",IF(MOD(YEAR(A587),4)=0,VLOOKUP(MONTH(A587),'Dados gerais'!$D$5:$F$16,3),VLOOKUP(MONTH(A587),'Dados gerais'!$D$5:$E$16,2)))</f>
        <v>#NUM!</v>
      </c>
      <c r="C587" s="10"/>
    </row>
    <row r="588" spans="1:3" x14ac:dyDescent="0.25">
      <c r="A588" s="2" t="e">
        <f>IF(B587="","",IF(A587+B587&gt;DATE('Dados gerais'!$B$7,'Dados gerais'!$B$6,28),"",A587+B587))</f>
        <v>#NUM!</v>
      </c>
      <c r="B588" s="8" t="e">
        <f>IF(A588="","",IF(MOD(YEAR(A588),4)=0,VLOOKUP(MONTH(A588),'Dados gerais'!$D$5:$F$16,3),VLOOKUP(MONTH(A588),'Dados gerais'!$D$5:$E$16,2)))</f>
        <v>#NUM!</v>
      </c>
      <c r="C588" s="10"/>
    </row>
    <row r="589" spans="1:3" x14ac:dyDescent="0.25">
      <c r="A589" s="2" t="e">
        <f>IF(B588="","",IF(A588+B588&gt;DATE('Dados gerais'!$B$7,'Dados gerais'!$B$6,28),"",A588+B588))</f>
        <v>#NUM!</v>
      </c>
      <c r="B589" s="8" t="e">
        <f>IF(A589="","",IF(MOD(YEAR(A589),4)=0,VLOOKUP(MONTH(A589),'Dados gerais'!$D$5:$F$16,3),VLOOKUP(MONTH(A589),'Dados gerais'!$D$5:$E$16,2)))</f>
        <v>#NUM!</v>
      </c>
      <c r="C589" s="10"/>
    </row>
    <row r="590" spans="1:3" x14ac:dyDescent="0.25">
      <c r="A590" s="2" t="e">
        <f>IF(B589="","",IF(A589+B589&gt;DATE('Dados gerais'!$B$7,'Dados gerais'!$B$6,28),"",A589+B589))</f>
        <v>#NUM!</v>
      </c>
      <c r="B590" s="8" t="e">
        <f>IF(A590="","",IF(MOD(YEAR(A590),4)=0,VLOOKUP(MONTH(A590),'Dados gerais'!$D$5:$F$16,3),VLOOKUP(MONTH(A590),'Dados gerais'!$D$5:$E$16,2)))</f>
        <v>#NUM!</v>
      </c>
      <c r="C590" s="10"/>
    </row>
    <row r="591" spans="1:3" x14ac:dyDescent="0.25">
      <c r="A591" s="2" t="e">
        <f>IF(B590="","",IF(A590+B590&gt;DATE('Dados gerais'!$B$7,'Dados gerais'!$B$6,28),"",A590+B590))</f>
        <v>#NUM!</v>
      </c>
      <c r="B591" s="8" t="e">
        <f>IF(A591="","",IF(MOD(YEAR(A591),4)=0,VLOOKUP(MONTH(A591),'Dados gerais'!$D$5:$F$16,3),VLOOKUP(MONTH(A591),'Dados gerais'!$D$5:$E$16,2)))</f>
        <v>#NUM!</v>
      </c>
      <c r="C591" s="10"/>
    </row>
    <row r="592" spans="1:3" x14ac:dyDescent="0.25">
      <c r="A592" s="2" t="e">
        <f>IF(B591="","",IF(A591+B591&gt;DATE('Dados gerais'!$B$7,'Dados gerais'!$B$6,28),"",A591+B591))</f>
        <v>#NUM!</v>
      </c>
      <c r="B592" s="8" t="e">
        <f>IF(A592="","",IF(MOD(YEAR(A592),4)=0,VLOOKUP(MONTH(A592),'Dados gerais'!$D$5:$F$16,3),VLOOKUP(MONTH(A592),'Dados gerais'!$D$5:$E$16,2)))</f>
        <v>#NUM!</v>
      </c>
      <c r="C592" s="10"/>
    </row>
    <row r="593" spans="1:3" x14ac:dyDescent="0.25">
      <c r="A593" s="2" t="e">
        <f>IF(B592="","",IF(A592+B592&gt;DATE('Dados gerais'!$B$7,'Dados gerais'!$B$6,28),"",A592+B592))</f>
        <v>#NUM!</v>
      </c>
      <c r="B593" s="8" t="e">
        <f>IF(A593="","",IF(MOD(YEAR(A593),4)=0,VLOOKUP(MONTH(A593),'Dados gerais'!$D$5:$F$16,3),VLOOKUP(MONTH(A593),'Dados gerais'!$D$5:$E$16,2)))</f>
        <v>#NUM!</v>
      </c>
      <c r="C593" s="10"/>
    </row>
    <row r="594" spans="1:3" x14ac:dyDescent="0.25">
      <c r="A594" s="2" t="e">
        <f>IF(B593="","",IF(A593+B593&gt;DATE('Dados gerais'!$B$7,'Dados gerais'!$B$6,28),"",A593+B593))</f>
        <v>#NUM!</v>
      </c>
      <c r="B594" s="8" t="e">
        <f>IF(A594="","",IF(MOD(YEAR(A594),4)=0,VLOOKUP(MONTH(A594),'Dados gerais'!$D$5:$F$16,3),VLOOKUP(MONTH(A594),'Dados gerais'!$D$5:$E$16,2)))</f>
        <v>#NUM!</v>
      </c>
      <c r="C594" s="10"/>
    </row>
    <row r="595" spans="1:3" x14ac:dyDescent="0.25">
      <c r="A595" s="2" t="e">
        <f>IF(B594="","",IF(A594+B594&gt;DATE('Dados gerais'!$B$7,'Dados gerais'!$B$6,28),"",A594+B594))</f>
        <v>#NUM!</v>
      </c>
      <c r="B595" s="8" t="e">
        <f>IF(A595="","",IF(MOD(YEAR(A595),4)=0,VLOOKUP(MONTH(A595),'Dados gerais'!$D$5:$F$16,3),VLOOKUP(MONTH(A595),'Dados gerais'!$D$5:$E$16,2)))</f>
        <v>#NUM!</v>
      </c>
      <c r="C595" s="10"/>
    </row>
    <row r="596" spans="1:3" x14ac:dyDescent="0.25">
      <c r="A596" s="2" t="e">
        <f>IF(B595="","",IF(A595+B595&gt;DATE('Dados gerais'!$B$7,'Dados gerais'!$B$6,28),"",A595+B595))</f>
        <v>#NUM!</v>
      </c>
      <c r="B596" s="8" t="e">
        <f>IF(A596="","",IF(MOD(YEAR(A596),4)=0,VLOOKUP(MONTH(A596),'Dados gerais'!$D$5:$F$16,3),VLOOKUP(MONTH(A596),'Dados gerais'!$D$5:$E$16,2)))</f>
        <v>#NUM!</v>
      </c>
      <c r="C596" s="10"/>
    </row>
    <row r="597" spans="1:3" x14ac:dyDescent="0.25">
      <c r="A597" s="2" t="e">
        <f>IF(B596="","",IF(A596+B596&gt;DATE('Dados gerais'!$B$7,'Dados gerais'!$B$6,28),"",A596+B596))</f>
        <v>#NUM!</v>
      </c>
      <c r="B597" s="8" t="e">
        <f>IF(A597="","",IF(MOD(YEAR(A597),4)=0,VLOOKUP(MONTH(A597),'Dados gerais'!$D$5:$F$16,3),VLOOKUP(MONTH(A597),'Dados gerais'!$D$5:$E$16,2)))</f>
        <v>#NUM!</v>
      </c>
      <c r="C597" s="10"/>
    </row>
    <row r="598" spans="1:3" x14ac:dyDescent="0.25">
      <c r="A598" s="2" t="e">
        <f>IF(B597="","",IF(A597+B597&gt;DATE('Dados gerais'!$B$7,'Dados gerais'!$B$6,28),"",A597+B597))</f>
        <v>#NUM!</v>
      </c>
      <c r="B598" s="8" t="e">
        <f>IF(A598="","",IF(MOD(YEAR(A598),4)=0,VLOOKUP(MONTH(A598),'Dados gerais'!$D$5:$F$16,3),VLOOKUP(MONTH(A598),'Dados gerais'!$D$5:$E$16,2)))</f>
        <v>#NUM!</v>
      </c>
      <c r="C598" s="10"/>
    </row>
    <row r="599" spans="1:3" x14ac:dyDescent="0.25">
      <c r="A599" s="2" t="e">
        <f>IF(B598="","",IF(A598+B598&gt;DATE('Dados gerais'!$B$7,'Dados gerais'!$B$6,28),"",A598+B598))</f>
        <v>#NUM!</v>
      </c>
      <c r="B599" s="8" t="e">
        <f>IF(A599="","",IF(MOD(YEAR(A599),4)=0,VLOOKUP(MONTH(A599),'Dados gerais'!$D$5:$F$16,3),VLOOKUP(MONTH(A599),'Dados gerais'!$D$5:$E$16,2)))</f>
        <v>#NUM!</v>
      </c>
      <c r="C599" s="10"/>
    </row>
    <row r="600" spans="1:3" x14ac:dyDescent="0.25">
      <c r="A600" s="2" t="e">
        <f>IF(B599="","",IF(A599+B599&gt;DATE('Dados gerais'!$B$7,'Dados gerais'!$B$6,28),"",A599+B599))</f>
        <v>#NUM!</v>
      </c>
      <c r="B600" s="8" t="e">
        <f>IF(A600="","",IF(MOD(YEAR(A600),4)=0,VLOOKUP(MONTH(A600),'Dados gerais'!$D$5:$F$16,3),VLOOKUP(MONTH(A600),'Dados gerais'!$D$5:$E$16,2)))</f>
        <v>#NUM!</v>
      </c>
      <c r="C600" s="10"/>
    </row>
    <row r="601" spans="1:3" x14ac:dyDescent="0.25">
      <c r="A601" s="2" t="e">
        <f>IF(B600="","",IF(A600+B600&gt;DATE('Dados gerais'!$B$7,'Dados gerais'!$B$6,28),"",A600+B600))</f>
        <v>#NUM!</v>
      </c>
      <c r="B601" s="8" t="e">
        <f>IF(A601="","",IF(MOD(YEAR(A601),4)=0,VLOOKUP(MONTH(A601),'Dados gerais'!$D$5:$F$16,3),VLOOKUP(MONTH(A601),'Dados gerais'!$D$5:$E$16,2)))</f>
        <v>#NUM!</v>
      </c>
      <c r="C601" s="10"/>
    </row>
    <row r="602" spans="1:3" x14ac:dyDescent="0.25">
      <c r="A602" s="2" t="e">
        <f>IF(B601="","",IF(A601+B601&gt;DATE('Dados gerais'!$B$7,'Dados gerais'!$B$6,28),"",A601+B601))</f>
        <v>#NUM!</v>
      </c>
      <c r="B602" s="8" t="e">
        <f>IF(A602="","",IF(MOD(YEAR(A602),4)=0,VLOOKUP(MONTH(A602),'Dados gerais'!$D$5:$F$16,3),VLOOKUP(MONTH(A602),'Dados gerais'!$D$5:$E$16,2)))</f>
        <v>#NUM!</v>
      </c>
      <c r="C602" s="10"/>
    </row>
    <row r="603" spans="1:3" x14ac:dyDescent="0.25">
      <c r="A603" s="2" t="e">
        <f>IF(B602="","",IF(A602+B602&gt;DATE('Dados gerais'!$B$7,'Dados gerais'!$B$6,28),"",A602+B602))</f>
        <v>#NUM!</v>
      </c>
      <c r="B603" s="8" t="e">
        <f>IF(A603="","",IF(MOD(YEAR(A603),4)=0,VLOOKUP(MONTH(A603),'Dados gerais'!$D$5:$F$16,3),VLOOKUP(MONTH(A603),'Dados gerais'!$D$5:$E$16,2)))</f>
        <v>#NUM!</v>
      </c>
      <c r="C603" s="10"/>
    </row>
    <row r="604" spans="1:3" x14ac:dyDescent="0.25">
      <c r="A604" s="2" t="e">
        <f>IF(B603="","",IF(A603+B603&gt;DATE('Dados gerais'!$B$7,'Dados gerais'!$B$6,28),"",A603+B603))</f>
        <v>#NUM!</v>
      </c>
      <c r="B604" s="8" t="e">
        <f>IF(A604="","",IF(MOD(YEAR(A604),4)=0,VLOOKUP(MONTH(A604),'Dados gerais'!$D$5:$F$16,3),VLOOKUP(MONTH(A604),'Dados gerais'!$D$5:$E$16,2)))</f>
        <v>#NUM!</v>
      </c>
      <c r="C604" s="10"/>
    </row>
    <row r="605" spans="1:3" x14ac:dyDescent="0.25">
      <c r="A605" s="2" t="e">
        <f>IF(B604="","",IF(A604+B604&gt;DATE('Dados gerais'!$B$7,'Dados gerais'!$B$6,28),"",A604+B604))</f>
        <v>#NUM!</v>
      </c>
      <c r="B605" s="8" t="e">
        <f>IF(A605="","",IF(MOD(YEAR(A605),4)=0,VLOOKUP(MONTH(A605),'Dados gerais'!$D$5:$F$16,3),VLOOKUP(MONTH(A605),'Dados gerais'!$D$5:$E$16,2)))</f>
        <v>#NUM!</v>
      </c>
      <c r="C605" s="10"/>
    </row>
    <row r="606" spans="1:3" x14ac:dyDescent="0.25">
      <c r="A606" s="2" t="e">
        <f>IF(B605="","",IF(A605+B605&gt;DATE('Dados gerais'!$B$7,'Dados gerais'!$B$6,28),"",A605+B605))</f>
        <v>#NUM!</v>
      </c>
      <c r="B606" s="8" t="e">
        <f>IF(A606="","",IF(MOD(YEAR(A606),4)=0,VLOOKUP(MONTH(A606),'Dados gerais'!$D$5:$F$16,3),VLOOKUP(MONTH(A606),'Dados gerais'!$D$5:$E$16,2)))</f>
        <v>#NUM!</v>
      </c>
      <c r="C606" s="10"/>
    </row>
    <row r="607" spans="1:3" x14ac:dyDescent="0.25">
      <c r="A607" s="2" t="e">
        <f>IF(B606="","",IF(A606+B606&gt;DATE('Dados gerais'!$B$7,'Dados gerais'!$B$6,28),"",A606+B606))</f>
        <v>#NUM!</v>
      </c>
      <c r="B607" s="8" t="e">
        <f>IF(A607="","",IF(MOD(YEAR(A607),4)=0,VLOOKUP(MONTH(A607),'Dados gerais'!$D$5:$F$16,3),VLOOKUP(MONTH(A607),'Dados gerais'!$D$5:$E$16,2)))</f>
        <v>#NUM!</v>
      </c>
      <c r="C607" s="10"/>
    </row>
    <row r="608" spans="1:3" x14ac:dyDescent="0.25">
      <c r="A608" s="2" t="e">
        <f>IF(B607="","",IF(A607+B607&gt;DATE('Dados gerais'!$B$7,'Dados gerais'!$B$6,28),"",A607+B607))</f>
        <v>#NUM!</v>
      </c>
      <c r="B608" s="8" t="e">
        <f>IF(A608="","",IF(MOD(YEAR(A608),4)=0,VLOOKUP(MONTH(A608),'Dados gerais'!$D$5:$F$16,3),VLOOKUP(MONTH(A608),'Dados gerais'!$D$5:$E$16,2)))</f>
        <v>#NUM!</v>
      </c>
      <c r="C608" s="10"/>
    </row>
    <row r="609" spans="1:3" x14ac:dyDescent="0.25">
      <c r="A609" s="2" t="e">
        <f>IF(B608="","",IF(A608+B608&gt;DATE('Dados gerais'!$B$7,'Dados gerais'!$B$6,28),"",A608+B608))</f>
        <v>#NUM!</v>
      </c>
      <c r="B609" s="8" t="e">
        <f>IF(A609="","",IF(MOD(YEAR(A609),4)=0,VLOOKUP(MONTH(A609),'Dados gerais'!$D$5:$F$16,3),VLOOKUP(MONTH(A609),'Dados gerais'!$D$5:$E$16,2)))</f>
        <v>#NUM!</v>
      </c>
      <c r="C609" s="10"/>
    </row>
    <row r="610" spans="1:3" x14ac:dyDescent="0.25">
      <c r="A610" s="2" t="e">
        <f>IF(B609="","",IF(A609+B609&gt;DATE('Dados gerais'!$B$7,'Dados gerais'!$B$6,28),"",A609+B609))</f>
        <v>#NUM!</v>
      </c>
      <c r="B610" s="8" t="e">
        <f>IF(A610="","",IF(MOD(YEAR(A610),4)=0,VLOOKUP(MONTH(A610),'Dados gerais'!$D$5:$F$16,3),VLOOKUP(MONTH(A610),'Dados gerais'!$D$5:$E$16,2)))</f>
        <v>#NUM!</v>
      </c>
      <c r="C610" s="10"/>
    </row>
    <row r="611" spans="1:3" x14ac:dyDescent="0.25">
      <c r="A611" s="2" t="e">
        <f>IF(B610="","",IF(A610+B610&gt;DATE('Dados gerais'!$B$7,'Dados gerais'!$B$6,28),"",A610+B610))</f>
        <v>#NUM!</v>
      </c>
      <c r="B611" s="8" t="e">
        <f>IF(A611="","",IF(MOD(YEAR(A611),4)=0,VLOOKUP(MONTH(A611),'Dados gerais'!$D$5:$F$16,3),VLOOKUP(MONTH(A611),'Dados gerais'!$D$5:$E$16,2)))</f>
        <v>#NUM!</v>
      </c>
      <c r="C611" s="10"/>
    </row>
    <row r="612" spans="1:3" x14ac:dyDescent="0.25">
      <c r="A612" s="2" t="e">
        <f>IF(B611="","",IF(A611+B611&gt;DATE('Dados gerais'!$B$7,'Dados gerais'!$B$6,28),"",A611+B611))</f>
        <v>#NUM!</v>
      </c>
      <c r="B612" s="8" t="e">
        <f>IF(A612="","",IF(MOD(YEAR(A612),4)=0,VLOOKUP(MONTH(A612),'Dados gerais'!$D$5:$F$16,3),VLOOKUP(MONTH(A612),'Dados gerais'!$D$5:$E$16,2)))</f>
        <v>#NUM!</v>
      </c>
      <c r="C612" s="10"/>
    </row>
    <row r="613" spans="1:3" x14ac:dyDescent="0.25">
      <c r="A613" s="2" t="e">
        <f>IF(B612="","",IF(A612+B612&gt;DATE('Dados gerais'!$B$7,'Dados gerais'!$B$6,28),"",A612+B612))</f>
        <v>#NUM!</v>
      </c>
      <c r="B613" s="8" t="e">
        <f>IF(A613="","",IF(MOD(YEAR(A613),4)=0,VLOOKUP(MONTH(A613),'Dados gerais'!$D$5:$F$16,3),VLOOKUP(MONTH(A613),'Dados gerais'!$D$5:$E$16,2)))</f>
        <v>#NUM!</v>
      </c>
      <c r="C613" s="10"/>
    </row>
    <row r="614" spans="1:3" x14ac:dyDescent="0.25">
      <c r="A614" s="2" t="e">
        <f>IF(B613="","",IF(A613+B613&gt;DATE('Dados gerais'!$B$7,'Dados gerais'!$B$6,28),"",A613+B613))</f>
        <v>#NUM!</v>
      </c>
      <c r="B614" s="8" t="e">
        <f>IF(A614="","",IF(MOD(YEAR(A614),4)=0,VLOOKUP(MONTH(A614),'Dados gerais'!$D$5:$F$16,3),VLOOKUP(MONTH(A614),'Dados gerais'!$D$5:$E$16,2)))</f>
        <v>#NUM!</v>
      </c>
      <c r="C614" s="10"/>
    </row>
    <row r="615" spans="1:3" x14ac:dyDescent="0.25">
      <c r="A615" s="2" t="e">
        <f>IF(B614="","",IF(A614+B614&gt;DATE('Dados gerais'!$B$7,'Dados gerais'!$B$6,28),"",A614+B614))</f>
        <v>#NUM!</v>
      </c>
      <c r="B615" s="8" t="e">
        <f>IF(A615="","",IF(MOD(YEAR(A615),4)=0,VLOOKUP(MONTH(A615),'Dados gerais'!$D$5:$F$16,3),VLOOKUP(MONTH(A615),'Dados gerais'!$D$5:$E$16,2)))</f>
        <v>#NUM!</v>
      </c>
      <c r="C615" s="10"/>
    </row>
    <row r="616" spans="1:3" x14ac:dyDescent="0.25">
      <c r="A616" s="2" t="e">
        <f>IF(B615="","",IF(A615+B615&gt;DATE('Dados gerais'!$B$7,'Dados gerais'!$B$6,28),"",A615+B615))</f>
        <v>#NUM!</v>
      </c>
      <c r="B616" s="8" t="e">
        <f>IF(A616="","",IF(MOD(YEAR(A616),4)=0,VLOOKUP(MONTH(A616),'Dados gerais'!$D$5:$F$16,3),VLOOKUP(MONTH(A616),'Dados gerais'!$D$5:$E$16,2)))</f>
        <v>#NUM!</v>
      </c>
      <c r="C616" s="10"/>
    </row>
    <row r="617" spans="1:3" x14ac:dyDescent="0.25">
      <c r="A617" s="2" t="e">
        <f>IF(B616="","",IF(A616+B616&gt;DATE('Dados gerais'!$B$7,'Dados gerais'!$B$6,28),"",A616+B616))</f>
        <v>#NUM!</v>
      </c>
      <c r="B617" s="8" t="e">
        <f>IF(A617="","",IF(MOD(YEAR(A617),4)=0,VLOOKUP(MONTH(A617),'Dados gerais'!$D$5:$F$16,3),VLOOKUP(MONTH(A617),'Dados gerais'!$D$5:$E$16,2)))</f>
        <v>#NUM!</v>
      </c>
      <c r="C617" s="10"/>
    </row>
    <row r="618" spans="1:3" x14ac:dyDescent="0.25">
      <c r="A618" s="2" t="e">
        <f>IF(B617="","",IF(A617+B617&gt;DATE('Dados gerais'!$B$7,'Dados gerais'!$B$6,28),"",A617+B617))</f>
        <v>#NUM!</v>
      </c>
      <c r="B618" s="8" t="e">
        <f>IF(A618="","",IF(MOD(YEAR(A618),4)=0,VLOOKUP(MONTH(A618),'Dados gerais'!$D$5:$F$16,3),VLOOKUP(MONTH(A618),'Dados gerais'!$D$5:$E$16,2)))</f>
        <v>#NUM!</v>
      </c>
      <c r="C618" s="10"/>
    </row>
    <row r="619" spans="1:3" x14ac:dyDescent="0.25">
      <c r="A619" s="2" t="e">
        <f>IF(B618="","",IF(A618+B618&gt;DATE('Dados gerais'!$B$7,'Dados gerais'!$B$6,28),"",A618+B618))</f>
        <v>#NUM!</v>
      </c>
      <c r="B619" s="8" t="e">
        <f>IF(A619="","",IF(MOD(YEAR(A619),4)=0,VLOOKUP(MONTH(A619),'Dados gerais'!$D$5:$F$16,3),VLOOKUP(MONTH(A619),'Dados gerais'!$D$5:$E$16,2)))</f>
        <v>#NUM!</v>
      </c>
      <c r="C619" s="10"/>
    </row>
    <row r="620" spans="1:3" x14ac:dyDescent="0.25">
      <c r="A620" s="2" t="e">
        <f>IF(B619="","",IF(A619+B619&gt;DATE('Dados gerais'!$B$7,'Dados gerais'!$B$6,28),"",A619+B619))</f>
        <v>#NUM!</v>
      </c>
      <c r="B620" s="8" t="e">
        <f>IF(A620="","",IF(MOD(YEAR(A620),4)=0,VLOOKUP(MONTH(A620),'Dados gerais'!$D$5:$F$16,3),VLOOKUP(MONTH(A620),'Dados gerais'!$D$5:$E$16,2)))</f>
        <v>#NUM!</v>
      </c>
      <c r="C620" s="10"/>
    </row>
    <row r="621" spans="1:3" x14ac:dyDescent="0.25">
      <c r="A621" s="2" t="e">
        <f>IF(B620="","",IF(A620+B620&gt;DATE('Dados gerais'!$B$7,'Dados gerais'!$B$6,28),"",A620+B620))</f>
        <v>#NUM!</v>
      </c>
      <c r="B621" s="8" t="e">
        <f>IF(A621="","",IF(MOD(YEAR(A621),4)=0,VLOOKUP(MONTH(A621),'Dados gerais'!$D$5:$F$16,3),VLOOKUP(MONTH(A621),'Dados gerais'!$D$5:$E$16,2)))</f>
        <v>#NUM!</v>
      </c>
      <c r="C621" s="10"/>
    </row>
    <row r="622" spans="1:3" x14ac:dyDescent="0.25">
      <c r="A622" s="2" t="e">
        <f>IF(B621="","",IF(A621+B621&gt;DATE('Dados gerais'!$B$7,'Dados gerais'!$B$6,28),"",A621+B621))</f>
        <v>#NUM!</v>
      </c>
      <c r="B622" s="8" t="e">
        <f>IF(A622="","",IF(MOD(YEAR(A622),4)=0,VLOOKUP(MONTH(A622),'Dados gerais'!$D$5:$F$16,3),VLOOKUP(MONTH(A622),'Dados gerais'!$D$5:$E$16,2)))</f>
        <v>#NUM!</v>
      </c>
      <c r="C622" s="10"/>
    </row>
    <row r="623" spans="1:3" x14ac:dyDescent="0.25">
      <c r="A623" s="2" t="e">
        <f>IF(B622="","",IF(A622+B622&gt;DATE('Dados gerais'!$B$7,'Dados gerais'!$B$6,28),"",A622+B622))</f>
        <v>#NUM!</v>
      </c>
      <c r="B623" s="8" t="e">
        <f>IF(A623="","",IF(MOD(YEAR(A623),4)=0,VLOOKUP(MONTH(A623),'Dados gerais'!$D$5:$F$16,3),VLOOKUP(MONTH(A623),'Dados gerais'!$D$5:$E$16,2)))</f>
        <v>#NUM!</v>
      </c>
      <c r="C623" s="10"/>
    </row>
    <row r="624" spans="1:3" x14ac:dyDescent="0.25">
      <c r="A624" s="2" t="e">
        <f>IF(B623="","",IF(A623+B623&gt;DATE('Dados gerais'!$B$7,'Dados gerais'!$B$6,28),"",A623+B623))</f>
        <v>#NUM!</v>
      </c>
      <c r="B624" s="8" t="e">
        <f>IF(A624="","",IF(MOD(YEAR(A624),4)=0,VLOOKUP(MONTH(A624),'Dados gerais'!$D$5:$F$16,3),VLOOKUP(MONTH(A624),'Dados gerais'!$D$5:$E$16,2)))</f>
        <v>#NUM!</v>
      </c>
      <c r="C624" s="10"/>
    </row>
    <row r="625" spans="1:3" x14ac:dyDescent="0.25">
      <c r="A625" s="2" t="e">
        <f>IF(B624="","",IF(A624+B624&gt;DATE('Dados gerais'!$B$7,'Dados gerais'!$B$6,28),"",A624+B624))</f>
        <v>#NUM!</v>
      </c>
      <c r="B625" s="8" t="e">
        <f>IF(A625="","",IF(MOD(YEAR(A625),4)=0,VLOOKUP(MONTH(A625),'Dados gerais'!$D$5:$F$16,3),VLOOKUP(MONTH(A625),'Dados gerais'!$D$5:$E$16,2)))</f>
        <v>#NUM!</v>
      </c>
      <c r="C625" s="10"/>
    </row>
    <row r="626" spans="1:3" x14ac:dyDescent="0.25">
      <c r="A626" s="2" t="e">
        <f>IF(B625="","",IF(A625+B625&gt;DATE('Dados gerais'!$B$7,'Dados gerais'!$B$6,28),"",A625+B625))</f>
        <v>#NUM!</v>
      </c>
      <c r="B626" s="8" t="e">
        <f>IF(A626="","",IF(MOD(YEAR(A626),4)=0,VLOOKUP(MONTH(A626),'Dados gerais'!$D$5:$F$16,3),VLOOKUP(MONTH(A626),'Dados gerais'!$D$5:$E$16,2)))</f>
        <v>#NUM!</v>
      </c>
      <c r="C626" s="10"/>
    </row>
    <row r="627" spans="1:3" x14ac:dyDescent="0.25">
      <c r="A627" s="2" t="e">
        <f>IF(B626="","",IF(A626+B626&gt;DATE('Dados gerais'!$B$7,'Dados gerais'!$B$6,28),"",A626+B626))</f>
        <v>#NUM!</v>
      </c>
      <c r="B627" s="8" t="e">
        <f>IF(A627="","",IF(MOD(YEAR(A627),4)=0,VLOOKUP(MONTH(A627),'Dados gerais'!$D$5:$F$16,3),VLOOKUP(MONTH(A627),'Dados gerais'!$D$5:$E$16,2)))</f>
        <v>#NUM!</v>
      </c>
      <c r="C627" s="10"/>
    </row>
    <row r="628" spans="1:3" x14ac:dyDescent="0.25">
      <c r="A628" s="2" t="e">
        <f>IF(B627="","",IF(A627+B627&gt;DATE('Dados gerais'!$B$7,'Dados gerais'!$B$6,28),"",A627+B627))</f>
        <v>#NUM!</v>
      </c>
      <c r="B628" s="8" t="e">
        <f>IF(A628="","",IF(MOD(YEAR(A628),4)=0,VLOOKUP(MONTH(A628),'Dados gerais'!$D$5:$F$16,3),VLOOKUP(MONTH(A628),'Dados gerais'!$D$5:$E$16,2)))</f>
        <v>#NUM!</v>
      </c>
      <c r="C628" s="10"/>
    </row>
    <row r="629" spans="1:3" x14ac:dyDescent="0.25">
      <c r="A629" s="2" t="e">
        <f>IF(B628="","",IF(A628+B628&gt;DATE('Dados gerais'!$B$7,'Dados gerais'!$B$6,28),"",A628+B628))</f>
        <v>#NUM!</v>
      </c>
      <c r="B629" s="8" t="e">
        <f>IF(A629="","",IF(MOD(YEAR(A629),4)=0,VLOOKUP(MONTH(A629),'Dados gerais'!$D$5:$F$16,3),VLOOKUP(MONTH(A629),'Dados gerais'!$D$5:$E$16,2)))</f>
        <v>#NUM!</v>
      </c>
      <c r="C629" s="10"/>
    </row>
    <row r="630" spans="1:3" x14ac:dyDescent="0.25">
      <c r="A630" s="2" t="e">
        <f>IF(B629="","",IF(A629+B629&gt;DATE('Dados gerais'!$B$7,'Dados gerais'!$B$6,28),"",A629+B629))</f>
        <v>#NUM!</v>
      </c>
      <c r="B630" s="8" t="e">
        <f>IF(A630="","",IF(MOD(YEAR(A630),4)=0,VLOOKUP(MONTH(A630),'Dados gerais'!$D$5:$F$16,3),VLOOKUP(MONTH(A630),'Dados gerais'!$D$5:$E$16,2)))</f>
        <v>#NUM!</v>
      </c>
      <c r="C630" s="10"/>
    </row>
    <row r="631" spans="1:3" x14ac:dyDescent="0.25">
      <c r="A631" s="2" t="e">
        <f>IF(B630="","",IF(A630+B630&gt;DATE('Dados gerais'!$B$7,'Dados gerais'!$B$6,28),"",A630+B630))</f>
        <v>#NUM!</v>
      </c>
      <c r="B631" s="8" t="e">
        <f>IF(A631="","",IF(MOD(YEAR(A631),4)=0,VLOOKUP(MONTH(A631),'Dados gerais'!$D$5:$F$16,3),VLOOKUP(MONTH(A631),'Dados gerais'!$D$5:$E$16,2)))</f>
        <v>#NUM!</v>
      </c>
      <c r="C631" s="10"/>
    </row>
    <row r="632" spans="1:3" x14ac:dyDescent="0.25">
      <c r="A632" s="2" t="e">
        <f>IF(B631="","",IF(A631+B631&gt;DATE('Dados gerais'!$B$7,'Dados gerais'!$B$6,28),"",A631+B631))</f>
        <v>#NUM!</v>
      </c>
      <c r="B632" s="8" t="e">
        <f>IF(A632="","",IF(MOD(YEAR(A632),4)=0,VLOOKUP(MONTH(A632),'Dados gerais'!$D$5:$F$16,3),VLOOKUP(MONTH(A632),'Dados gerais'!$D$5:$E$16,2)))</f>
        <v>#NUM!</v>
      </c>
      <c r="C632" s="10"/>
    </row>
    <row r="633" spans="1:3" x14ac:dyDescent="0.25">
      <c r="A633" s="2" t="e">
        <f>IF(B632="","",IF(A632+B632&gt;DATE('Dados gerais'!$B$7,'Dados gerais'!$B$6,28),"",A632+B632))</f>
        <v>#NUM!</v>
      </c>
      <c r="B633" s="8" t="e">
        <f>IF(A633="","",IF(MOD(YEAR(A633),4)=0,VLOOKUP(MONTH(A633),'Dados gerais'!$D$5:$F$16,3),VLOOKUP(MONTH(A633),'Dados gerais'!$D$5:$E$16,2)))</f>
        <v>#NUM!</v>
      </c>
      <c r="C633" s="10"/>
    </row>
    <row r="634" spans="1:3" x14ac:dyDescent="0.25">
      <c r="A634" s="2" t="e">
        <f>IF(B633="","",IF(A633+B633&gt;DATE('Dados gerais'!$B$7,'Dados gerais'!$B$6,28),"",A633+B633))</f>
        <v>#NUM!</v>
      </c>
      <c r="B634" s="8" t="e">
        <f>IF(A634="","",IF(MOD(YEAR(A634),4)=0,VLOOKUP(MONTH(A634),'Dados gerais'!$D$5:$F$16,3),VLOOKUP(MONTH(A634),'Dados gerais'!$D$5:$E$16,2)))</f>
        <v>#NUM!</v>
      </c>
      <c r="C634" s="10"/>
    </row>
    <row r="635" spans="1:3" x14ac:dyDescent="0.25">
      <c r="A635" s="2" t="e">
        <f>IF(B634="","",IF(A634+B634&gt;DATE('Dados gerais'!$B$7,'Dados gerais'!$B$6,28),"",A634+B634))</f>
        <v>#NUM!</v>
      </c>
      <c r="B635" s="8" t="e">
        <f>IF(A635="","",IF(MOD(YEAR(A635),4)=0,VLOOKUP(MONTH(A635),'Dados gerais'!$D$5:$F$16,3),VLOOKUP(MONTH(A635),'Dados gerais'!$D$5:$E$16,2)))</f>
        <v>#NUM!</v>
      </c>
      <c r="C635" s="10"/>
    </row>
    <row r="636" spans="1:3" x14ac:dyDescent="0.25">
      <c r="A636" s="2" t="e">
        <f>IF(B635="","",IF(A635+B635&gt;DATE('Dados gerais'!$B$7,'Dados gerais'!$B$6,28),"",A635+B635))</f>
        <v>#NUM!</v>
      </c>
      <c r="B636" s="8" t="e">
        <f>IF(A636="","",IF(MOD(YEAR(A636),4)=0,VLOOKUP(MONTH(A636),'Dados gerais'!$D$5:$F$16,3),VLOOKUP(MONTH(A636),'Dados gerais'!$D$5:$E$16,2)))</f>
        <v>#NUM!</v>
      </c>
      <c r="C636" s="10"/>
    </row>
    <row r="637" spans="1:3" x14ac:dyDescent="0.25">
      <c r="A637" s="2" t="e">
        <f>IF(B636="","",IF(A636+B636&gt;DATE('Dados gerais'!$B$7,'Dados gerais'!$B$6,28),"",A636+B636))</f>
        <v>#NUM!</v>
      </c>
      <c r="B637" s="8" t="e">
        <f>IF(A637="","",IF(MOD(YEAR(A637),4)=0,VLOOKUP(MONTH(A637),'Dados gerais'!$D$5:$F$16,3),VLOOKUP(MONTH(A637),'Dados gerais'!$D$5:$E$16,2)))</f>
        <v>#NUM!</v>
      </c>
      <c r="C637" s="10"/>
    </row>
    <row r="638" spans="1:3" x14ac:dyDescent="0.25">
      <c r="A638" s="2" t="e">
        <f>IF(B637="","",IF(A637+B637&gt;DATE('Dados gerais'!$B$7,'Dados gerais'!$B$6,28),"",A637+B637))</f>
        <v>#NUM!</v>
      </c>
      <c r="B638" s="8" t="e">
        <f>IF(A638="","",IF(MOD(YEAR(A638),4)=0,VLOOKUP(MONTH(A638),'Dados gerais'!$D$5:$F$16,3),VLOOKUP(MONTH(A638),'Dados gerais'!$D$5:$E$16,2)))</f>
        <v>#NUM!</v>
      </c>
      <c r="C638" s="10"/>
    </row>
    <row r="639" spans="1:3" x14ac:dyDescent="0.25">
      <c r="A639" s="2" t="e">
        <f>IF(B638="","",IF(A638+B638&gt;DATE('Dados gerais'!$B$7,'Dados gerais'!$B$6,28),"",A638+B638))</f>
        <v>#NUM!</v>
      </c>
      <c r="B639" s="8" t="e">
        <f>IF(A639="","",IF(MOD(YEAR(A639),4)=0,VLOOKUP(MONTH(A639),'Dados gerais'!$D$5:$F$16,3),VLOOKUP(MONTH(A639),'Dados gerais'!$D$5:$E$16,2)))</f>
        <v>#NUM!</v>
      </c>
      <c r="C639" s="10"/>
    </row>
    <row r="640" spans="1:3" x14ac:dyDescent="0.25">
      <c r="A640" s="2" t="e">
        <f>IF(B639="","",IF(A639+B639&gt;DATE('Dados gerais'!$B$7,'Dados gerais'!$B$6,28),"",A639+B639))</f>
        <v>#NUM!</v>
      </c>
      <c r="B640" s="8" t="e">
        <f>IF(A640="","",IF(MOD(YEAR(A640),4)=0,VLOOKUP(MONTH(A640),'Dados gerais'!$D$5:$F$16,3),VLOOKUP(MONTH(A640),'Dados gerais'!$D$5:$E$16,2)))</f>
        <v>#NUM!</v>
      </c>
      <c r="C640" s="10"/>
    </row>
    <row r="641" spans="1:3" x14ac:dyDescent="0.25">
      <c r="A641" s="2" t="e">
        <f>IF(B640="","",IF(A640+B640&gt;DATE('Dados gerais'!$B$7,'Dados gerais'!$B$6,28),"",A640+B640))</f>
        <v>#NUM!</v>
      </c>
      <c r="B641" s="8" t="e">
        <f>IF(A641="","",IF(MOD(YEAR(A641),4)=0,VLOOKUP(MONTH(A641),'Dados gerais'!$D$5:$F$16,3),VLOOKUP(MONTH(A641),'Dados gerais'!$D$5:$E$16,2)))</f>
        <v>#NUM!</v>
      </c>
      <c r="C641" s="10"/>
    </row>
    <row r="642" spans="1:3" x14ac:dyDescent="0.25">
      <c r="A642" s="2" t="e">
        <f>IF(B641="","",IF(A641+B641&gt;DATE('Dados gerais'!$B$7,'Dados gerais'!$B$6,28),"",A641+B641))</f>
        <v>#NUM!</v>
      </c>
      <c r="B642" s="8" t="e">
        <f>IF(A642="","",IF(MOD(YEAR(A642),4)=0,VLOOKUP(MONTH(A642),'Dados gerais'!$D$5:$F$16,3),VLOOKUP(MONTH(A642),'Dados gerais'!$D$5:$E$16,2)))</f>
        <v>#NUM!</v>
      </c>
      <c r="C642" s="10"/>
    </row>
    <row r="643" spans="1:3" x14ac:dyDescent="0.25">
      <c r="A643" s="2" t="e">
        <f>IF(B642="","",IF(A642+B642&gt;DATE('Dados gerais'!$B$7,'Dados gerais'!$B$6,28),"",A642+B642))</f>
        <v>#NUM!</v>
      </c>
      <c r="B643" s="8" t="e">
        <f>IF(A643="","",IF(MOD(YEAR(A643),4)=0,VLOOKUP(MONTH(A643),'Dados gerais'!$D$5:$F$16,3),VLOOKUP(MONTH(A643),'Dados gerais'!$D$5:$E$16,2)))</f>
        <v>#NUM!</v>
      </c>
      <c r="C643" s="10"/>
    </row>
    <row r="644" spans="1:3" x14ac:dyDescent="0.25">
      <c r="A644" s="2" t="e">
        <f>IF(B643="","",IF(A643+B643&gt;DATE('Dados gerais'!$B$7,'Dados gerais'!$B$6,28),"",A643+B643))</f>
        <v>#NUM!</v>
      </c>
      <c r="B644" s="8" t="e">
        <f>IF(A644="","",IF(MOD(YEAR(A644),4)=0,VLOOKUP(MONTH(A644),'Dados gerais'!$D$5:$F$16,3),VLOOKUP(MONTH(A644),'Dados gerais'!$D$5:$E$16,2)))</f>
        <v>#NUM!</v>
      </c>
      <c r="C644" s="10"/>
    </row>
    <row r="645" spans="1:3" x14ac:dyDescent="0.25">
      <c r="A645" s="2" t="e">
        <f>IF(B644="","",IF(A644+B644&gt;DATE('Dados gerais'!$B$7,'Dados gerais'!$B$6,28),"",A644+B644))</f>
        <v>#NUM!</v>
      </c>
      <c r="B645" s="8" t="e">
        <f>IF(A645="","",IF(MOD(YEAR(A645),4)=0,VLOOKUP(MONTH(A645),'Dados gerais'!$D$5:$F$16,3),VLOOKUP(MONTH(A645),'Dados gerais'!$D$5:$E$16,2)))</f>
        <v>#NUM!</v>
      </c>
      <c r="C645" s="10"/>
    </row>
    <row r="646" spans="1:3" x14ac:dyDescent="0.25">
      <c r="A646" s="2" t="e">
        <f>IF(B645="","",IF(A645+B645&gt;DATE('Dados gerais'!$B$7,'Dados gerais'!$B$6,28),"",A645+B645))</f>
        <v>#NUM!</v>
      </c>
      <c r="B646" s="8" t="e">
        <f>IF(A646="","",IF(MOD(YEAR(A646),4)=0,VLOOKUP(MONTH(A646),'Dados gerais'!$D$5:$F$16,3),VLOOKUP(MONTH(A646),'Dados gerais'!$D$5:$E$16,2)))</f>
        <v>#NUM!</v>
      </c>
      <c r="C646" s="10"/>
    </row>
    <row r="647" spans="1:3" x14ac:dyDescent="0.25">
      <c r="A647" s="2" t="e">
        <f>IF(B646="","",IF(A646+B646&gt;DATE('Dados gerais'!$B$7,'Dados gerais'!$B$6,28),"",A646+B646))</f>
        <v>#NUM!</v>
      </c>
      <c r="B647" s="8" t="e">
        <f>IF(A647="","",IF(MOD(YEAR(A647),4)=0,VLOOKUP(MONTH(A647),'Dados gerais'!$D$5:$F$16,3),VLOOKUP(MONTH(A647),'Dados gerais'!$D$5:$E$16,2)))</f>
        <v>#NUM!</v>
      </c>
      <c r="C647" s="10"/>
    </row>
    <row r="648" spans="1:3" x14ac:dyDescent="0.25">
      <c r="A648" s="2" t="e">
        <f>IF(B647="","",IF(A647+B647&gt;DATE('Dados gerais'!$B$7,'Dados gerais'!$B$6,28),"",A647+B647))</f>
        <v>#NUM!</v>
      </c>
      <c r="B648" s="8" t="e">
        <f>IF(A648="","",IF(MOD(YEAR(A648),4)=0,VLOOKUP(MONTH(A648),'Dados gerais'!$D$5:$F$16,3),VLOOKUP(MONTH(A648),'Dados gerais'!$D$5:$E$16,2)))</f>
        <v>#NUM!</v>
      </c>
      <c r="C648" s="10"/>
    </row>
    <row r="649" spans="1:3" x14ac:dyDescent="0.25">
      <c r="A649" s="2" t="e">
        <f>IF(B648="","",IF(A648+B648&gt;DATE('Dados gerais'!$B$7,'Dados gerais'!$B$6,28),"",A648+B648))</f>
        <v>#NUM!</v>
      </c>
      <c r="B649" s="8" t="e">
        <f>IF(A649="","",IF(MOD(YEAR(A649),4)=0,VLOOKUP(MONTH(A649),'Dados gerais'!$D$5:$F$16,3),VLOOKUP(MONTH(A649),'Dados gerais'!$D$5:$E$16,2)))</f>
        <v>#NUM!</v>
      </c>
      <c r="C649" s="10"/>
    </row>
    <row r="650" spans="1:3" x14ac:dyDescent="0.25">
      <c r="A650" s="2" t="e">
        <f>IF(B649="","",IF(A649+B649&gt;DATE('Dados gerais'!$B$7,'Dados gerais'!$B$6,28),"",A649+B649))</f>
        <v>#NUM!</v>
      </c>
      <c r="B650" s="8" t="e">
        <f>IF(A650="","",IF(MOD(YEAR(A650),4)=0,VLOOKUP(MONTH(A650),'Dados gerais'!$D$5:$F$16,3),VLOOKUP(MONTH(A650),'Dados gerais'!$D$5:$E$16,2)))</f>
        <v>#NUM!</v>
      </c>
      <c r="C650" s="10"/>
    </row>
    <row r="651" spans="1:3" x14ac:dyDescent="0.25">
      <c r="A651" s="2" t="e">
        <f>IF(B650="","",IF(A650+B650&gt;DATE('Dados gerais'!$B$7,'Dados gerais'!$B$6,28),"",A650+B650))</f>
        <v>#NUM!</v>
      </c>
      <c r="B651" s="8" t="e">
        <f>IF(A651="","",IF(MOD(YEAR(A651),4)=0,VLOOKUP(MONTH(A651),'Dados gerais'!$D$5:$F$16,3),VLOOKUP(MONTH(A651),'Dados gerais'!$D$5:$E$16,2)))</f>
        <v>#NUM!</v>
      </c>
      <c r="C651" s="10"/>
    </row>
    <row r="652" spans="1:3" x14ac:dyDescent="0.25">
      <c r="A652" s="2" t="e">
        <f>IF(B651="","",IF(A651+B651&gt;DATE('Dados gerais'!$B$7,'Dados gerais'!$B$6,28),"",A651+B651))</f>
        <v>#NUM!</v>
      </c>
      <c r="B652" s="8" t="e">
        <f>IF(A652="","",IF(MOD(YEAR(A652),4)=0,VLOOKUP(MONTH(A652),'Dados gerais'!$D$5:$F$16,3),VLOOKUP(MONTH(A652),'Dados gerais'!$D$5:$E$16,2)))</f>
        <v>#NUM!</v>
      </c>
      <c r="C652" s="10"/>
    </row>
    <row r="653" spans="1:3" x14ac:dyDescent="0.25">
      <c r="A653" s="2" t="e">
        <f>IF(B652="","",IF(A652+B652&gt;DATE('Dados gerais'!$B$7,'Dados gerais'!$B$6,28),"",A652+B652))</f>
        <v>#NUM!</v>
      </c>
      <c r="B653" s="8" t="e">
        <f>IF(A653="","",IF(MOD(YEAR(A653),4)=0,VLOOKUP(MONTH(A653),'Dados gerais'!$D$5:$F$16,3),VLOOKUP(MONTH(A653),'Dados gerais'!$D$5:$E$16,2)))</f>
        <v>#NUM!</v>
      </c>
      <c r="C653" s="10"/>
    </row>
    <row r="654" spans="1:3" x14ac:dyDescent="0.25">
      <c r="A654" s="2" t="e">
        <f>IF(B653="","",IF(A653+B653&gt;DATE('Dados gerais'!$B$7,'Dados gerais'!$B$6,28),"",A653+B653))</f>
        <v>#NUM!</v>
      </c>
      <c r="B654" s="8" t="e">
        <f>IF(A654="","",IF(MOD(YEAR(A654),4)=0,VLOOKUP(MONTH(A654),'Dados gerais'!$D$5:$F$16,3),VLOOKUP(MONTH(A654),'Dados gerais'!$D$5:$E$16,2)))</f>
        <v>#NUM!</v>
      </c>
      <c r="C654" s="10"/>
    </row>
    <row r="655" spans="1:3" x14ac:dyDescent="0.25">
      <c r="A655" s="2" t="e">
        <f>IF(B654="","",IF(A654+B654&gt;DATE('Dados gerais'!$B$7,'Dados gerais'!$B$6,28),"",A654+B654))</f>
        <v>#NUM!</v>
      </c>
      <c r="B655" s="8" t="e">
        <f>IF(A655="","",IF(MOD(YEAR(A655),4)=0,VLOOKUP(MONTH(A655),'Dados gerais'!$D$5:$F$16,3),VLOOKUP(MONTH(A655),'Dados gerais'!$D$5:$E$16,2)))</f>
        <v>#NUM!</v>
      </c>
      <c r="C655" s="10"/>
    </row>
    <row r="656" spans="1:3" x14ac:dyDescent="0.25">
      <c r="A656" s="2" t="e">
        <f>IF(B655="","",IF(A655+B655&gt;DATE('Dados gerais'!$B$7,'Dados gerais'!$B$6,28),"",A655+B655))</f>
        <v>#NUM!</v>
      </c>
      <c r="B656" s="8" t="e">
        <f>IF(A656="","",IF(MOD(YEAR(A656),4)=0,VLOOKUP(MONTH(A656),'Dados gerais'!$D$5:$F$16,3),VLOOKUP(MONTH(A656),'Dados gerais'!$D$5:$E$16,2)))</f>
        <v>#NUM!</v>
      </c>
      <c r="C656" s="10"/>
    </row>
    <row r="657" spans="1:3" x14ac:dyDescent="0.25">
      <c r="A657" s="2" t="e">
        <f>IF(B656="","",IF(A656+B656&gt;DATE('Dados gerais'!$B$7,'Dados gerais'!$B$6,28),"",A656+B656))</f>
        <v>#NUM!</v>
      </c>
      <c r="B657" s="8" t="e">
        <f>IF(A657="","",IF(MOD(YEAR(A657),4)=0,VLOOKUP(MONTH(A657),'Dados gerais'!$D$5:$F$16,3),VLOOKUP(MONTH(A657),'Dados gerais'!$D$5:$E$16,2)))</f>
        <v>#NUM!</v>
      </c>
      <c r="C657" s="10"/>
    </row>
    <row r="658" spans="1:3" x14ac:dyDescent="0.25">
      <c r="A658" s="2" t="e">
        <f>IF(B657="","",IF(A657+B657&gt;DATE('Dados gerais'!$B$7,'Dados gerais'!$B$6,28),"",A657+B657))</f>
        <v>#NUM!</v>
      </c>
      <c r="B658" s="8" t="e">
        <f>IF(A658="","",IF(MOD(YEAR(A658),4)=0,VLOOKUP(MONTH(A658),'Dados gerais'!$D$5:$F$16,3),VLOOKUP(MONTH(A658),'Dados gerais'!$D$5:$E$16,2)))</f>
        <v>#NUM!</v>
      </c>
      <c r="C658" s="10"/>
    </row>
    <row r="659" spans="1:3" x14ac:dyDescent="0.25">
      <c r="A659" s="2" t="e">
        <f>IF(B658="","",IF(A658+B658&gt;DATE('Dados gerais'!$B$7,'Dados gerais'!$B$6,28),"",A658+B658))</f>
        <v>#NUM!</v>
      </c>
      <c r="B659" s="8" t="e">
        <f>IF(A659="","",IF(MOD(YEAR(A659),4)=0,VLOOKUP(MONTH(A659),'Dados gerais'!$D$5:$F$16,3),VLOOKUP(MONTH(A659),'Dados gerais'!$D$5:$E$16,2)))</f>
        <v>#NUM!</v>
      </c>
      <c r="C659" s="10"/>
    </row>
    <row r="660" spans="1:3" x14ac:dyDescent="0.25">
      <c r="A660" s="2" t="e">
        <f>IF(B659="","",IF(A659+B659&gt;DATE('Dados gerais'!$B$7,'Dados gerais'!$B$6,28),"",A659+B659))</f>
        <v>#NUM!</v>
      </c>
      <c r="B660" s="8" t="e">
        <f>IF(A660="","",IF(MOD(YEAR(A660),4)=0,VLOOKUP(MONTH(A660),'Dados gerais'!$D$5:$F$16,3),VLOOKUP(MONTH(A660),'Dados gerais'!$D$5:$E$16,2)))</f>
        <v>#NUM!</v>
      </c>
      <c r="C660" s="10"/>
    </row>
    <row r="661" spans="1:3" x14ac:dyDescent="0.25">
      <c r="A661" s="2" t="e">
        <f>IF(B660="","",IF(A660+B660&gt;DATE('Dados gerais'!$B$7,'Dados gerais'!$B$6,28),"",A660+B660))</f>
        <v>#NUM!</v>
      </c>
      <c r="B661" s="8" t="e">
        <f>IF(A661="","",IF(MOD(YEAR(A661),4)=0,VLOOKUP(MONTH(A661),'Dados gerais'!$D$5:$F$16,3),VLOOKUP(MONTH(A661),'Dados gerais'!$D$5:$E$16,2)))</f>
        <v>#NUM!</v>
      </c>
      <c r="C661" s="10"/>
    </row>
    <row r="662" spans="1:3" x14ac:dyDescent="0.25">
      <c r="A662" s="2" t="e">
        <f>IF(B661="","",IF(A661+B661&gt;DATE('Dados gerais'!$B$7,'Dados gerais'!$B$6,28),"",A661+B661))</f>
        <v>#NUM!</v>
      </c>
      <c r="B662" s="8" t="e">
        <f>IF(A662="","",IF(MOD(YEAR(A662),4)=0,VLOOKUP(MONTH(A662),'Dados gerais'!$D$5:$F$16,3),VLOOKUP(MONTH(A662),'Dados gerais'!$D$5:$E$16,2)))</f>
        <v>#NUM!</v>
      </c>
      <c r="C662" s="10"/>
    </row>
    <row r="663" spans="1:3" x14ac:dyDescent="0.25">
      <c r="A663" s="2" t="e">
        <f>IF(B662="","",IF(A662+B662&gt;DATE('Dados gerais'!$B$7,'Dados gerais'!$B$6,28),"",A662+B662))</f>
        <v>#NUM!</v>
      </c>
      <c r="B663" s="8" t="e">
        <f>IF(A663="","",IF(MOD(YEAR(A663),4)=0,VLOOKUP(MONTH(A663),'Dados gerais'!$D$5:$F$16,3),VLOOKUP(MONTH(A663),'Dados gerais'!$D$5:$E$16,2)))</f>
        <v>#NUM!</v>
      </c>
      <c r="C663" s="10"/>
    </row>
    <row r="664" spans="1:3" x14ac:dyDescent="0.25">
      <c r="A664" s="2" t="e">
        <f>IF(B663="","",IF(A663+B663&gt;DATE('Dados gerais'!$B$7,'Dados gerais'!$B$6,28),"",A663+B663))</f>
        <v>#NUM!</v>
      </c>
      <c r="B664" s="8" t="e">
        <f>IF(A664="","",IF(MOD(YEAR(A664),4)=0,VLOOKUP(MONTH(A664),'Dados gerais'!$D$5:$F$16,3),VLOOKUP(MONTH(A664),'Dados gerais'!$D$5:$E$16,2)))</f>
        <v>#NUM!</v>
      </c>
      <c r="C664" s="10"/>
    </row>
    <row r="665" spans="1:3" x14ac:dyDescent="0.25">
      <c r="A665" s="2" t="e">
        <f>IF(B664="","",IF(A664+B664&gt;DATE('Dados gerais'!$B$7,'Dados gerais'!$B$6,28),"",A664+B664))</f>
        <v>#NUM!</v>
      </c>
      <c r="B665" s="8" t="e">
        <f>IF(A665="","",IF(MOD(YEAR(A665),4)=0,VLOOKUP(MONTH(A665),'Dados gerais'!$D$5:$F$16,3),VLOOKUP(MONTH(A665),'Dados gerais'!$D$5:$E$16,2)))</f>
        <v>#NUM!</v>
      </c>
      <c r="C665" s="10"/>
    </row>
    <row r="666" spans="1:3" x14ac:dyDescent="0.25">
      <c r="A666" s="2" t="e">
        <f>IF(B665="","",IF(A665+B665&gt;DATE('Dados gerais'!$B$7,'Dados gerais'!$B$6,28),"",A665+B665))</f>
        <v>#NUM!</v>
      </c>
      <c r="B666" s="8" t="e">
        <f>IF(A666="","",IF(MOD(YEAR(A666),4)=0,VLOOKUP(MONTH(A666),'Dados gerais'!$D$5:$F$16,3),VLOOKUP(MONTH(A666),'Dados gerais'!$D$5:$E$16,2)))</f>
        <v>#NUM!</v>
      </c>
      <c r="C666" s="10"/>
    </row>
    <row r="667" spans="1:3" x14ac:dyDescent="0.25">
      <c r="A667" s="2" t="e">
        <f>IF(B666="","",IF(A666+B666&gt;DATE('Dados gerais'!$B$7,'Dados gerais'!$B$6,28),"",A666+B666))</f>
        <v>#NUM!</v>
      </c>
      <c r="B667" s="8" t="e">
        <f>IF(A667="","",IF(MOD(YEAR(A667),4)=0,VLOOKUP(MONTH(A667),'Dados gerais'!$D$5:$F$16,3),VLOOKUP(MONTH(A667),'Dados gerais'!$D$5:$E$16,2)))</f>
        <v>#NUM!</v>
      </c>
      <c r="C667" s="10"/>
    </row>
    <row r="668" spans="1:3" x14ac:dyDescent="0.25">
      <c r="A668" s="2" t="e">
        <f>IF(B667="","",IF(A667+B667&gt;DATE('Dados gerais'!$B$7,'Dados gerais'!$B$6,28),"",A667+B667))</f>
        <v>#NUM!</v>
      </c>
      <c r="B668" s="8" t="e">
        <f>IF(A668="","",IF(MOD(YEAR(A668),4)=0,VLOOKUP(MONTH(A668),'Dados gerais'!$D$5:$F$16,3),VLOOKUP(MONTH(A668),'Dados gerais'!$D$5:$E$16,2)))</f>
        <v>#NUM!</v>
      </c>
      <c r="C668" s="10"/>
    </row>
    <row r="669" spans="1:3" x14ac:dyDescent="0.25">
      <c r="A669" s="2" t="e">
        <f>IF(B668="","",IF(A668+B668&gt;DATE('Dados gerais'!$B$7,'Dados gerais'!$B$6,28),"",A668+B668))</f>
        <v>#NUM!</v>
      </c>
      <c r="B669" s="8" t="e">
        <f>IF(A669="","",IF(MOD(YEAR(A669),4)=0,VLOOKUP(MONTH(A669),'Dados gerais'!$D$5:$F$16,3),VLOOKUP(MONTH(A669),'Dados gerais'!$D$5:$E$16,2)))</f>
        <v>#NUM!</v>
      </c>
      <c r="C669" s="10"/>
    </row>
    <row r="670" spans="1:3" x14ac:dyDescent="0.25">
      <c r="A670" s="2" t="e">
        <f>IF(B669="","",IF(A669+B669&gt;DATE('Dados gerais'!$B$7,'Dados gerais'!$B$6,28),"",A669+B669))</f>
        <v>#NUM!</v>
      </c>
      <c r="B670" s="8" t="e">
        <f>IF(A670="","",IF(MOD(YEAR(A670),4)=0,VLOOKUP(MONTH(A670),'Dados gerais'!$D$5:$F$16,3),VLOOKUP(MONTH(A670),'Dados gerais'!$D$5:$E$16,2)))</f>
        <v>#NUM!</v>
      </c>
      <c r="C670" s="10"/>
    </row>
    <row r="671" spans="1:3" x14ac:dyDescent="0.25">
      <c r="A671" s="2" t="e">
        <f>IF(B670="","",IF(A670+B670&gt;DATE('Dados gerais'!$B$7,'Dados gerais'!$B$6,28),"",A670+B670))</f>
        <v>#NUM!</v>
      </c>
      <c r="B671" s="8" t="e">
        <f>IF(A671="","",IF(MOD(YEAR(A671),4)=0,VLOOKUP(MONTH(A671),'Dados gerais'!$D$5:$F$16,3),VLOOKUP(MONTH(A671),'Dados gerais'!$D$5:$E$16,2)))</f>
        <v>#NUM!</v>
      </c>
      <c r="C671" s="10"/>
    </row>
    <row r="672" spans="1:3" x14ac:dyDescent="0.25">
      <c r="A672" s="2" t="e">
        <f>IF(B671="","",IF(A671+B671&gt;DATE('Dados gerais'!$B$7,'Dados gerais'!$B$6,28),"",A671+B671))</f>
        <v>#NUM!</v>
      </c>
      <c r="B672" s="8" t="e">
        <f>IF(A672="","",IF(MOD(YEAR(A672),4)=0,VLOOKUP(MONTH(A672),'Dados gerais'!$D$5:$F$16,3),VLOOKUP(MONTH(A672),'Dados gerais'!$D$5:$E$16,2)))</f>
        <v>#NUM!</v>
      </c>
      <c r="C672" s="10"/>
    </row>
    <row r="673" spans="1:3" x14ac:dyDescent="0.25">
      <c r="A673" s="2" t="e">
        <f>IF(B672="","",IF(A672+B672&gt;DATE('Dados gerais'!$B$7,'Dados gerais'!$B$6,28),"",A672+B672))</f>
        <v>#NUM!</v>
      </c>
      <c r="B673" s="8" t="e">
        <f>IF(A673="","",IF(MOD(YEAR(A673),4)=0,VLOOKUP(MONTH(A673),'Dados gerais'!$D$5:$F$16,3),VLOOKUP(MONTH(A673),'Dados gerais'!$D$5:$E$16,2)))</f>
        <v>#NUM!</v>
      </c>
      <c r="C673" s="10"/>
    </row>
    <row r="674" spans="1:3" x14ac:dyDescent="0.25">
      <c r="A674" s="2" t="e">
        <f>IF(B673="","",IF(A673+B673&gt;DATE('Dados gerais'!$B$7,'Dados gerais'!$B$6,28),"",A673+B673))</f>
        <v>#NUM!</v>
      </c>
      <c r="B674" s="8" t="e">
        <f>IF(A674="","",IF(MOD(YEAR(A674),4)=0,VLOOKUP(MONTH(A674),'Dados gerais'!$D$5:$F$16,3),VLOOKUP(MONTH(A674),'Dados gerais'!$D$5:$E$16,2)))</f>
        <v>#NUM!</v>
      </c>
      <c r="C674" s="10"/>
    </row>
    <row r="675" spans="1:3" x14ac:dyDescent="0.25">
      <c r="A675" s="2" t="e">
        <f>IF(B674="","",IF(A674+B674&gt;DATE('Dados gerais'!$B$7,'Dados gerais'!$B$6,28),"",A674+B674))</f>
        <v>#NUM!</v>
      </c>
      <c r="B675" s="8" t="e">
        <f>IF(A675="","",IF(MOD(YEAR(A675),4)=0,VLOOKUP(MONTH(A675),'Dados gerais'!$D$5:$F$16,3),VLOOKUP(MONTH(A675),'Dados gerais'!$D$5:$E$16,2)))</f>
        <v>#NUM!</v>
      </c>
      <c r="C675" s="10"/>
    </row>
    <row r="676" spans="1:3" x14ac:dyDescent="0.25">
      <c r="A676" s="2" t="e">
        <f>IF(B675="","",IF(A675+B675&gt;DATE('Dados gerais'!$B$7,'Dados gerais'!$B$6,28),"",A675+B675))</f>
        <v>#NUM!</v>
      </c>
      <c r="B676" s="8" t="e">
        <f>IF(A676="","",IF(MOD(YEAR(A676),4)=0,VLOOKUP(MONTH(A676),'Dados gerais'!$D$5:$F$16,3),VLOOKUP(MONTH(A676),'Dados gerais'!$D$5:$E$16,2)))</f>
        <v>#NUM!</v>
      </c>
      <c r="C676" s="10"/>
    </row>
    <row r="677" spans="1:3" x14ac:dyDescent="0.25">
      <c r="A677" s="2" t="e">
        <f>IF(B676="","",IF(A676+B676&gt;DATE('Dados gerais'!$B$7,'Dados gerais'!$B$6,28),"",A676+B676))</f>
        <v>#NUM!</v>
      </c>
      <c r="B677" s="8" t="e">
        <f>IF(A677="","",IF(MOD(YEAR(A677),4)=0,VLOOKUP(MONTH(A677),'Dados gerais'!$D$5:$F$16,3),VLOOKUP(MONTH(A677),'Dados gerais'!$D$5:$E$16,2)))</f>
        <v>#NUM!</v>
      </c>
      <c r="C677" s="10"/>
    </row>
    <row r="678" spans="1:3" x14ac:dyDescent="0.25">
      <c r="A678" s="2" t="e">
        <f>IF(B677="","",IF(A677+B677&gt;DATE('Dados gerais'!$B$7,'Dados gerais'!$B$6,28),"",A677+B677))</f>
        <v>#NUM!</v>
      </c>
      <c r="B678" s="8" t="e">
        <f>IF(A678="","",IF(MOD(YEAR(A678),4)=0,VLOOKUP(MONTH(A678),'Dados gerais'!$D$5:$F$16,3),VLOOKUP(MONTH(A678),'Dados gerais'!$D$5:$E$16,2)))</f>
        <v>#NUM!</v>
      </c>
      <c r="C678" s="10"/>
    </row>
    <row r="679" spans="1:3" x14ac:dyDescent="0.25">
      <c r="A679" s="2" t="e">
        <f>IF(B678="","",IF(A678+B678&gt;DATE('Dados gerais'!$B$7,'Dados gerais'!$B$6,28),"",A678+B678))</f>
        <v>#NUM!</v>
      </c>
      <c r="B679" s="8" t="e">
        <f>IF(A679="","",IF(MOD(YEAR(A679),4)=0,VLOOKUP(MONTH(A679),'Dados gerais'!$D$5:$F$16,3),VLOOKUP(MONTH(A679),'Dados gerais'!$D$5:$E$16,2)))</f>
        <v>#NUM!</v>
      </c>
      <c r="C679" s="10"/>
    </row>
    <row r="680" spans="1:3" x14ac:dyDescent="0.25">
      <c r="A680" s="2" t="e">
        <f>IF(B679="","",IF(A679+B679&gt;DATE('Dados gerais'!$B$7,'Dados gerais'!$B$6,28),"",A679+B679))</f>
        <v>#NUM!</v>
      </c>
      <c r="B680" s="8" t="e">
        <f>IF(A680="","",IF(MOD(YEAR(A680),4)=0,VLOOKUP(MONTH(A680),'Dados gerais'!$D$5:$F$16,3),VLOOKUP(MONTH(A680),'Dados gerais'!$D$5:$E$16,2)))</f>
        <v>#NUM!</v>
      </c>
      <c r="C680" s="10"/>
    </row>
    <row r="681" spans="1:3" x14ac:dyDescent="0.25">
      <c r="A681" s="2" t="e">
        <f>IF(B680="","",IF(A680+B680&gt;DATE('Dados gerais'!$B$7,'Dados gerais'!$B$6,28),"",A680+B680))</f>
        <v>#NUM!</v>
      </c>
      <c r="B681" s="8" t="e">
        <f>IF(A681="","",IF(MOD(YEAR(A681),4)=0,VLOOKUP(MONTH(A681),'Dados gerais'!$D$5:$F$16,3),VLOOKUP(MONTH(A681),'Dados gerais'!$D$5:$E$16,2)))</f>
        <v>#NUM!</v>
      </c>
      <c r="C681" s="10"/>
    </row>
    <row r="682" spans="1:3" x14ac:dyDescent="0.25">
      <c r="A682" s="2" t="e">
        <f>IF(B681="","",IF(A681+B681&gt;DATE('Dados gerais'!$B$7,'Dados gerais'!$B$6,28),"",A681+B681))</f>
        <v>#NUM!</v>
      </c>
      <c r="B682" s="8" t="e">
        <f>IF(A682="","",IF(MOD(YEAR(A682),4)=0,VLOOKUP(MONTH(A682),'Dados gerais'!$D$5:$F$16,3),VLOOKUP(MONTH(A682),'Dados gerais'!$D$5:$E$16,2)))</f>
        <v>#NUM!</v>
      </c>
      <c r="C682" s="10"/>
    </row>
    <row r="683" spans="1:3" x14ac:dyDescent="0.25">
      <c r="A683" s="2" t="e">
        <f>IF(B682="","",IF(A682+B682&gt;DATE('Dados gerais'!$B$7,'Dados gerais'!$B$6,28),"",A682+B682))</f>
        <v>#NUM!</v>
      </c>
      <c r="B683" s="8" t="e">
        <f>IF(A683="","",IF(MOD(YEAR(A683),4)=0,VLOOKUP(MONTH(A683),'Dados gerais'!$D$5:$F$16,3),VLOOKUP(MONTH(A683),'Dados gerais'!$D$5:$E$16,2)))</f>
        <v>#NUM!</v>
      </c>
      <c r="C683" s="10"/>
    </row>
    <row r="684" spans="1:3" x14ac:dyDescent="0.25">
      <c r="A684" s="2" t="e">
        <f>IF(B683="","",IF(A683+B683&gt;DATE('Dados gerais'!$B$7,'Dados gerais'!$B$6,28),"",A683+B683))</f>
        <v>#NUM!</v>
      </c>
      <c r="B684" s="8" t="e">
        <f>IF(A684="","",IF(MOD(YEAR(A684),4)=0,VLOOKUP(MONTH(A684),'Dados gerais'!$D$5:$F$16,3),VLOOKUP(MONTH(A684),'Dados gerais'!$D$5:$E$16,2)))</f>
        <v>#NUM!</v>
      </c>
      <c r="C684" s="10"/>
    </row>
    <row r="685" spans="1:3" x14ac:dyDescent="0.25">
      <c r="A685" s="2" t="e">
        <f>IF(B684="","",IF(A684+B684&gt;DATE('Dados gerais'!$B$7,'Dados gerais'!$B$6,28),"",A684+B684))</f>
        <v>#NUM!</v>
      </c>
      <c r="B685" s="8" t="e">
        <f>IF(A685="","",IF(MOD(YEAR(A685),4)=0,VLOOKUP(MONTH(A685),'Dados gerais'!$D$5:$F$16,3),VLOOKUP(MONTH(A685),'Dados gerais'!$D$5:$E$16,2)))</f>
        <v>#NUM!</v>
      </c>
      <c r="C685" s="10"/>
    </row>
    <row r="686" spans="1:3" x14ac:dyDescent="0.25">
      <c r="A686" s="2" t="e">
        <f>IF(B685="","",IF(A685+B685&gt;DATE('Dados gerais'!$B$7,'Dados gerais'!$B$6,28),"",A685+B685))</f>
        <v>#NUM!</v>
      </c>
      <c r="B686" s="8" t="e">
        <f>IF(A686="","",IF(MOD(YEAR(A686),4)=0,VLOOKUP(MONTH(A686),'Dados gerais'!$D$5:$F$16,3),VLOOKUP(MONTH(A686),'Dados gerais'!$D$5:$E$16,2)))</f>
        <v>#NUM!</v>
      </c>
      <c r="C686" s="10"/>
    </row>
    <row r="687" spans="1:3" x14ac:dyDescent="0.25">
      <c r="A687" s="2" t="e">
        <f>IF(B686="","",IF(A686+B686&gt;DATE('Dados gerais'!$B$7,'Dados gerais'!$B$6,28),"",A686+B686))</f>
        <v>#NUM!</v>
      </c>
      <c r="B687" s="8" t="e">
        <f>IF(A687="","",IF(MOD(YEAR(A687),4)=0,VLOOKUP(MONTH(A687),'Dados gerais'!$D$5:$F$16,3),VLOOKUP(MONTH(A687),'Dados gerais'!$D$5:$E$16,2)))</f>
        <v>#NUM!</v>
      </c>
      <c r="C687" s="10"/>
    </row>
    <row r="688" spans="1:3" x14ac:dyDescent="0.25">
      <c r="A688" s="2" t="e">
        <f>IF(B687="","",IF(A687+B687&gt;DATE('Dados gerais'!$B$7,'Dados gerais'!$B$6,28),"",A687+B687))</f>
        <v>#NUM!</v>
      </c>
      <c r="B688" s="8" t="e">
        <f>IF(A688="","",IF(MOD(YEAR(A688),4)=0,VLOOKUP(MONTH(A688),'Dados gerais'!$D$5:$F$16,3),VLOOKUP(MONTH(A688),'Dados gerais'!$D$5:$E$16,2)))</f>
        <v>#NUM!</v>
      </c>
      <c r="C688" s="10"/>
    </row>
    <row r="689" spans="1:3" x14ac:dyDescent="0.25">
      <c r="A689" s="2" t="e">
        <f>IF(B688="","",IF(A688+B688&gt;DATE('Dados gerais'!$B$7,'Dados gerais'!$B$6,28),"",A688+B688))</f>
        <v>#NUM!</v>
      </c>
      <c r="B689" s="8" t="e">
        <f>IF(A689="","",IF(MOD(YEAR(A689),4)=0,VLOOKUP(MONTH(A689),'Dados gerais'!$D$5:$F$16,3),VLOOKUP(MONTH(A689),'Dados gerais'!$D$5:$E$16,2)))</f>
        <v>#NUM!</v>
      </c>
      <c r="C689" s="10"/>
    </row>
    <row r="690" spans="1:3" x14ac:dyDescent="0.25">
      <c r="A690" s="2" t="e">
        <f>IF(B689="","",IF(A689+B689&gt;DATE('Dados gerais'!$B$7,'Dados gerais'!$B$6,28),"",A689+B689))</f>
        <v>#NUM!</v>
      </c>
      <c r="B690" s="8" t="e">
        <f>IF(A690="","",IF(MOD(YEAR(A690),4)=0,VLOOKUP(MONTH(A690),'Dados gerais'!$D$5:$F$16,3),VLOOKUP(MONTH(A690),'Dados gerais'!$D$5:$E$16,2)))</f>
        <v>#NUM!</v>
      </c>
      <c r="C690" s="10"/>
    </row>
    <row r="691" spans="1:3" x14ac:dyDescent="0.25">
      <c r="A691" s="2" t="e">
        <f>IF(B690="","",IF(A690+B690&gt;DATE('Dados gerais'!$B$7,'Dados gerais'!$B$6,28),"",A690+B690))</f>
        <v>#NUM!</v>
      </c>
      <c r="B691" s="8" t="e">
        <f>IF(A691="","",IF(MOD(YEAR(A691),4)=0,VLOOKUP(MONTH(A691),'Dados gerais'!$D$5:$F$16,3),VLOOKUP(MONTH(A691),'Dados gerais'!$D$5:$E$16,2)))</f>
        <v>#NUM!</v>
      </c>
      <c r="C691" s="10"/>
    </row>
    <row r="692" spans="1:3" x14ac:dyDescent="0.25">
      <c r="A692" s="2" t="e">
        <f>IF(B691="","",IF(A691+B691&gt;DATE('Dados gerais'!$B$7,'Dados gerais'!$B$6,28),"",A691+B691))</f>
        <v>#NUM!</v>
      </c>
      <c r="B692" s="8" t="e">
        <f>IF(A692="","",IF(MOD(YEAR(A692),4)=0,VLOOKUP(MONTH(A692),'Dados gerais'!$D$5:$F$16,3),VLOOKUP(MONTH(A692),'Dados gerais'!$D$5:$E$16,2)))</f>
        <v>#NUM!</v>
      </c>
      <c r="C692" s="10"/>
    </row>
    <row r="693" spans="1:3" x14ac:dyDescent="0.25">
      <c r="A693" s="2" t="e">
        <f>IF(B692="","",IF(A692+B692&gt;DATE('Dados gerais'!$B$7,'Dados gerais'!$B$6,28),"",A692+B692))</f>
        <v>#NUM!</v>
      </c>
      <c r="B693" s="8" t="e">
        <f>IF(A693="","",IF(MOD(YEAR(A693),4)=0,VLOOKUP(MONTH(A693),'Dados gerais'!$D$5:$F$16,3),VLOOKUP(MONTH(A693),'Dados gerais'!$D$5:$E$16,2)))</f>
        <v>#NUM!</v>
      </c>
      <c r="C693" s="10"/>
    </row>
    <row r="694" spans="1:3" x14ac:dyDescent="0.25">
      <c r="A694" s="2" t="e">
        <f>IF(B693="","",IF(A693+B693&gt;DATE('Dados gerais'!$B$7,'Dados gerais'!$B$6,28),"",A693+B693))</f>
        <v>#NUM!</v>
      </c>
      <c r="B694" s="8" t="e">
        <f>IF(A694="","",IF(MOD(YEAR(A694),4)=0,VLOOKUP(MONTH(A694),'Dados gerais'!$D$5:$F$16,3),VLOOKUP(MONTH(A694),'Dados gerais'!$D$5:$E$16,2)))</f>
        <v>#NUM!</v>
      </c>
      <c r="C694" s="10"/>
    </row>
    <row r="695" spans="1:3" x14ac:dyDescent="0.25">
      <c r="A695" s="2" t="e">
        <f>IF(B694="","",IF(A694+B694&gt;DATE('Dados gerais'!$B$7,'Dados gerais'!$B$6,28),"",A694+B694))</f>
        <v>#NUM!</v>
      </c>
      <c r="B695" s="8" t="e">
        <f>IF(A695="","",IF(MOD(YEAR(A695),4)=0,VLOOKUP(MONTH(A695),'Dados gerais'!$D$5:$F$16,3),VLOOKUP(MONTH(A695),'Dados gerais'!$D$5:$E$16,2)))</f>
        <v>#NUM!</v>
      </c>
      <c r="C695" s="10"/>
    </row>
    <row r="696" spans="1:3" x14ac:dyDescent="0.25">
      <c r="A696" s="2" t="e">
        <f>IF(B695="","",IF(A695+B695&gt;DATE('Dados gerais'!$B$7,'Dados gerais'!$B$6,28),"",A695+B695))</f>
        <v>#NUM!</v>
      </c>
      <c r="B696" s="8" t="e">
        <f>IF(A696="","",IF(MOD(YEAR(A696),4)=0,VLOOKUP(MONTH(A696),'Dados gerais'!$D$5:$F$16,3),VLOOKUP(MONTH(A696),'Dados gerais'!$D$5:$E$16,2)))</f>
        <v>#NUM!</v>
      </c>
      <c r="C696" s="10"/>
    </row>
    <row r="697" spans="1:3" x14ac:dyDescent="0.25">
      <c r="A697" s="2" t="e">
        <f>IF(B696="","",IF(A696+B696&gt;DATE('Dados gerais'!$B$7,'Dados gerais'!$B$6,28),"",A696+B696))</f>
        <v>#NUM!</v>
      </c>
      <c r="B697" s="8" t="e">
        <f>IF(A697="","",IF(MOD(YEAR(A697),4)=0,VLOOKUP(MONTH(A697),'Dados gerais'!$D$5:$F$16,3),VLOOKUP(MONTH(A697),'Dados gerais'!$D$5:$E$16,2)))</f>
        <v>#NUM!</v>
      </c>
      <c r="C697" s="10"/>
    </row>
    <row r="698" spans="1:3" x14ac:dyDescent="0.25">
      <c r="A698" s="2" t="e">
        <f>IF(B697="","",IF(A697+B697&gt;DATE('Dados gerais'!$B$7,'Dados gerais'!$B$6,28),"",A697+B697))</f>
        <v>#NUM!</v>
      </c>
      <c r="B698" s="8" t="e">
        <f>IF(A698="","",IF(MOD(YEAR(A698),4)=0,VLOOKUP(MONTH(A698),'Dados gerais'!$D$5:$F$16,3),VLOOKUP(MONTH(A698),'Dados gerais'!$D$5:$E$16,2)))</f>
        <v>#NUM!</v>
      </c>
      <c r="C698" s="10"/>
    </row>
    <row r="699" spans="1:3" x14ac:dyDescent="0.25">
      <c r="A699" s="2" t="e">
        <f>IF(B698="","",IF(A698+B698&gt;DATE('Dados gerais'!$B$7,'Dados gerais'!$B$6,28),"",A698+B698))</f>
        <v>#NUM!</v>
      </c>
      <c r="B699" s="8" t="e">
        <f>IF(A699="","",IF(MOD(YEAR(A699),4)=0,VLOOKUP(MONTH(A699),'Dados gerais'!$D$5:$F$16,3),VLOOKUP(MONTH(A699),'Dados gerais'!$D$5:$E$16,2)))</f>
        <v>#NUM!</v>
      </c>
      <c r="C699" s="10"/>
    </row>
    <row r="700" spans="1:3" x14ac:dyDescent="0.25">
      <c r="A700" s="2" t="e">
        <f>IF(B699="","",IF(A699+B699&gt;DATE('Dados gerais'!$B$7,'Dados gerais'!$B$6,28),"",A699+B699))</f>
        <v>#NUM!</v>
      </c>
      <c r="B700" s="8" t="e">
        <f>IF(A700="","",IF(MOD(YEAR(A700),4)=0,VLOOKUP(MONTH(A700),'Dados gerais'!$D$5:$F$16,3),VLOOKUP(MONTH(A700),'Dados gerais'!$D$5:$E$16,2)))</f>
        <v>#NUM!</v>
      </c>
      <c r="C700" s="10"/>
    </row>
    <row r="701" spans="1:3" x14ac:dyDescent="0.25">
      <c r="A701" s="2" t="e">
        <f>IF(B700="","",IF(A700+B700&gt;DATE('Dados gerais'!$B$7,'Dados gerais'!$B$6,28),"",A700+B700))</f>
        <v>#NUM!</v>
      </c>
      <c r="B701" s="8" t="e">
        <f>IF(A701="","",IF(MOD(YEAR(A701),4)=0,VLOOKUP(MONTH(A701),'Dados gerais'!$D$5:$F$16,3),VLOOKUP(MONTH(A701),'Dados gerais'!$D$5:$E$16,2)))</f>
        <v>#NUM!</v>
      </c>
      <c r="C701" s="10"/>
    </row>
    <row r="702" spans="1:3" x14ac:dyDescent="0.25">
      <c r="A702" s="2" t="e">
        <f>IF(B701="","",IF(A701+B701&gt;DATE('Dados gerais'!$B$7,'Dados gerais'!$B$6,28),"",A701+B701))</f>
        <v>#NUM!</v>
      </c>
      <c r="B702" s="8" t="e">
        <f>IF(A702="","",IF(MOD(YEAR(A702),4)=0,VLOOKUP(MONTH(A702),'Dados gerais'!$D$5:$F$16,3),VLOOKUP(MONTH(A702),'Dados gerais'!$D$5:$E$16,2)))</f>
        <v>#NUM!</v>
      </c>
      <c r="C702" s="10"/>
    </row>
    <row r="703" spans="1:3" x14ac:dyDescent="0.25">
      <c r="A703" s="2" t="e">
        <f>IF(B702="","",IF(A702+B702&gt;DATE('Dados gerais'!$B$7,'Dados gerais'!$B$6,28),"",A702+B702))</f>
        <v>#NUM!</v>
      </c>
      <c r="B703" s="8" t="e">
        <f>IF(A703="","",IF(MOD(YEAR(A703),4)=0,VLOOKUP(MONTH(A703),'Dados gerais'!$D$5:$F$16,3),VLOOKUP(MONTH(A703),'Dados gerais'!$D$5:$E$16,2)))</f>
        <v>#NUM!</v>
      </c>
      <c r="C703" s="10"/>
    </row>
    <row r="704" spans="1:3" x14ac:dyDescent="0.25">
      <c r="A704" s="2" t="e">
        <f>IF(B703="","",IF(A703+B703&gt;DATE('Dados gerais'!$B$7,'Dados gerais'!$B$6,28),"",A703+B703))</f>
        <v>#NUM!</v>
      </c>
      <c r="B704" s="8" t="e">
        <f>IF(A704="","",IF(MOD(YEAR(A704),4)=0,VLOOKUP(MONTH(A704),'Dados gerais'!$D$5:$F$16,3),VLOOKUP(MONTH(A704),'Dados gerais'!$D$5:$E$16,2)))</f>
        <v>#NUM!</v>
      </c>
      <c r="C704" s="10"/>
    </row>
    <row r="705" spans="1:3" x14ac:dyDescent="0.25">
      <c r="A705" s="2" t="e">
        <f>IF(B704="","",IF(A704+B704&gt;DATE('Dados gerais'!$B$7,'Dados gerais'!$B$6,28),"",A704+B704))</f>
        <v>#NUM!</v>
      </c>
      <c r="B705" s="8" t="e">
        <f>IF(A705="","",IF(MOD(YEAR(A705),4)=0,VLOOKUP(MONTH(A705),'Dados gerais'!$D$5:$F$16,3),VLOOKUP(MONTH(A705),'Dados gerais'!$D$5:$E$16,2)))</f>
        <v>#NUM!</v>
      </c>
      <c r="C705" s="10"/>
    </row>
    <row r="706" spans="1:3" x14ac:dyDescent="0.25">
      <c r="A706" s="2" t="e">
        <f>IF(B705="","",IF(A705+B705&gt;DATE('Dados gerais'!$B$7,'Dados gerais'!$B$6,28),"",A705+B705))</f>
        <v>#NUM!</v>
      </c>
      <c r="B706" s="8" t="e">
        <f>IF(A706="","",IF(MOD(YEAR(A706),4)=0,VLOOKUP(MONTH(A706),'Dados gerais'!$D$5:$F$16,3),VLOOKUP(MONTH(A706),'Dados gerais'!$D$5:$E$16,2)))</f>
        <v>#NUM!</v>
      </c>
      <c r="C706" s="10"/>
    </row>
    <row r="707" spans="1:3" x14ac:dyDescent="0.25">
      <c r="A707" s="2" t="e">
        <f>IF(B706="","",IF(A706+B706&gt;DATE('Dados gerais'!$B$7,'Dados gerais'!$B$6,28),"",A706+B706))</f>
        <v>#NUM!</v>
      </c>
      <c r="B707" s="8" t="e">
        <f>IF(A707="","",IF(MOD(YEAR(A707),4)=0,VLOOKUP(MONTH(A707),'Dados gerais'!$D$5:$F$16,3),VLOOKUP(MONTH(A707),'Dados gerais'!$D$5:$E$16,2)))</f>
        <v>#NUM!</v>
      </c>
      <c r="C707" s="10"/>
    </row>
    <row r="708" spans="1:3" x14ac:dyDescent="0.25">
      <c r="A708" s="2" t="e">
        <f>IF(B707="","",IF(A707+B707&gt;DATE('Dados gerais'!$B$7,'Dados gerais'!$B$6,28),"",A707+B707))</f>
        <v>#NUM!</v>
      </c>
      <c r="B708" s="8" t="e">
        <f>IF(A708="","",IF(MOD(YEAR(A708),4)=0,VLOOKUP(MONTH(A708),'Dados gerais'!$D$5:$F$16,3),VLOOKUP(MONTH(A708),'Dados gerais'!$D$5:$E$16,2)))</f>
        <v>#NUM!</v>
      </c>
      <c r="C708" s="10"/>
    </row>
    <row r="709" spans="1:3" x14ac:dyDescent="0.25">
      <c r="A709" s="2" t="e">
        <f>IF(B708="","",IF(A708+B708&gt;DATE('Dados gerais'!$B$7,'Dados gerais'!$B$6,28),"",A708+B708))</f>
        <v>#NUM!</v>
      </c>
      <c r="B709" s="8" t="e">
        <f>IF(A709="","",IF(MOD(YEAR(A709),4)=0,VLOOKUP(MONTH(A709),'Dados gerais'!$D$5:$F$16,3),VLOOKUP(MONTH(A709),'Dados gerais'!$D$5:$E$16,2)))</f>
        <v>#NUM!</v>
      </c>
      <c r="C709" s="10"/>
    </row>
    <row r="710" spans="1:3" x14ac:dyDescent="0.25">
      <c r="A710" s="2" t="e">
        <f>IF(B709="","",IF(A709+B709&gt;DATE('Dados gerais'!$B$7,'Dados gerais'!$B$6,28),"",A709+B709))</f>
        <v>#NUM!</v>
      </c>
      <c r="B710" s="8" t="e">
        <f>IF(A710="","",IF(MOD(YEAR(A710),4)=0,VLOOKUP(MONTH(A710),'Dados gerais'!$D$5:$F$16,3),VLOOKUP(MONTH(A710),'Dados gerais'!$D$5:$E$16,2)))</f>
        <v>#NUM!</v>
      </c>
      <c r="C710" s="10"/>
    </row>
    <row r="711" spans="1:3" x14ac:dyDescent="0.25">
      <c r="A711" s="2" t="e">
        <f>IF(B710="","",IF(A710+B710&gt;DATE('Dados gerais'!$B$7,'Dados gerais'!$B$6,28),"",A710+B710))</f>
        <v>#NUM!</v>
      </c>
      <c r="B711" s="8" t="e">
        <f>IF(A711="","",IF(MOD(YEAR(A711),4)=0,VLOOKUP(MONTH(A711),'Dados gerais'!$D$5:$F$16,3),VLOOKUP(MONTH(A711),'Dados gerais'!$D$5:$E$16,2)))</f>
        <v>#NUM!</v>
      </c>
      <c r="C711" s="10"/>
    </row>
    <row r="712" spans="1:3" x14ac:dyDescent="0.25">
      <c r="A712" s="2" t="e">
        <f>IF(B711="","",IF(A711+B711&gt;DATE('Dados gerais'!$B$7,'Dados gerais'!$B$6,28),"",A711+B711))</f>
        <v>#NUM!</v>
      </c>
      <c r="B712" s="8" t="e">
        <f>IF(A712="","",IF(MOD(YEAR(A712),4)=0,VLOOKUP(MONTH(A712),'Dados gerais'!$D$5:$F$16,3),VLOOKUP(MONTH(A712),'Dados gerais'!$D$5:$E$16,2)))</f>
        <v>#NUM!</v>
      </c>
      <c r="C712" s="10"/>
    </row>
    <row r="713" spans="1:3" x14ac:dyDescent="0.25">
      <c r="A713" s="2" t="e">
        <f>IF(B712="","",IF(A712+B712&gt;DATE('Dados gerais'!$B$7,'Dados gerais'!$B$6,28),"",A712+B712))</f>
        <v>#NUM!</v>
      </c>
      <c r="B713" s="8" t="e">
        <f>IF(A713="","",IF(MOD(YEAR(A713),4)=0,VLOOKUP(MONTH(A713),'Dados gerais'!$D$5:$F$16,3),VLOOKUP(MONTH(A713),'Dados gerais'!$D$5:$E$16,2)))</f>
        <v>#NUM!</v>
      </c>
      <c r="C713" s="10"/>
    </row>
    <row r="714" spans="1:3" x14ac:dyDescent="0.25">
      <c r="A714" s="2" t="e">
        <f>IF(B713="","",IF(A713+B713&gt;DATE('Dados gerais'!$B$7,'Dados gerais'!$B$6,28),"",A713+B713))</f>
        <v>#NUM!</v>
      </c>
      <c r="B714" s="8" t="e">
        <f>IF(A714="","",IF(MOD(YEAR(A714),4)=0,VLOOKUP(MONTH(A714),'Dados gerais'!$D$5:$F$16,3),VLOOKUP(MONTH(A714),'Dados gerais'!$D$5:$E$16,2)))</f>
        <v>#NUM!</v>
      </c>
      <c r="C714" s="10"/>
    </row>
    <row r="715" spans="1:3" x14ac:dyDescent="0.25">
      <c r="A715" s="2" t="e">
        <f>IF(B714="","",IF(A714+B714&gt;DATE('Dados gerais'!$B$7,'Dados gerais'!$B$6,28),"",A714+B714))</f>
        <v>#NUM!</v>
      </c>
      <c r="B715" s="8" t="e">
        <f>IF(A715="","",IF(MOD(YEAR(A715),4)=0,VLOOKUP(MONTH(A715),'Dados gerais'!$D$5:$F$16,3),VLOOKUP(MONTH(A715),'Dados gerais'!$D$5:$E$16,2)))</f>
        <v>#NUM!</v>
      </c>
      <c r="C715" s="10"/>
    </row>
    <row r="716" spans="1:3" x14ac:dyDescent="0.25">
      <c r="A716" s="2" t="e">
        <f>IF(B715="","",IF(A715+B715&gt;DATE('Dados gerais'!$B$7,'Dados gerais'!$B$6,28),"",A715+B715))</f>
        <v>#NUM!</v>
      </c>
      <c r="B716" s="8" t="e">
        <f>IF(A716="","",IF(MOD(YEAR(A716),4)=0,VLOOKUP(MONTH(A716),'Dados gerais'!$D$5:$F$16,3),VLOOKUP(MONTH(A716),'Dados gerais'!$D$5:$E$16,2)))</f>
        <v>#NUM!</v>
      </c>
      <c r="C716" s="10"/>
    </row>
    <row r="717" spans="1:3" x14ac:dyDescent="0.25">
      <c r="A717" s="2" t="e">
        <f>IF(B716="","",IF(A716+B716&gt;DATE('Dados gerais'!$B$7,'Dados gerais'!$B$6,28),"",A716+B716))</f>
        <v>#NUM!</v>
      </c>
      <c r="B717" s="8" t="e">
        <f>IF(A717="","",IF(MOD(YEAR(A717),4)=0,VLOOKUP(MONTH(A717),'Dados gerais'!$D$5:$F$16,3),VLOOKUP(MONTH(A717),'Dados gerais'!$D$5:$E$16,2)))</f>
        <v>#NUM!</v>
      </c>
      <c r="C717" s="10"/>
    </row>
    <row r="718" spans="1:3" x14ac:dyDescent="0.25">
      <c r="A718" s="2" t="e">
        <f>IF(B717="","",IF(A717+B717&gt;DATE('Dados gerais'!$B$7,'Dados gerais'!$B$6,28),"",A717+B717))</f>
        <v>#NUM!</v>
      </c>
      <c r="B718" s="8" t="e">
        <f>IF(A718="","",IF(MOD(YEAR(A718),4)=0,VLOOKUP(MONTH(A718),'Dados gerais'!$D$5:$F$16,3),VLOOKUP(MONTH(A718),'Dados gerais'!$D$5:$E$16,2)))</f>
        <v>#NUM!</v>
      </c>
      <c r="C718" s="10"/>
    </row>
    <row r="719" spans="1:3" x14ac:dyDescent="0.25">
      <c r="A719" s="2" t="e">
        <f>IF(B718="","",IF(A718+B718&gt;DATE('Dados gerais'!$B$7,'Dados gerais'!$B$6,28),"",A718+B718))</f>
        <v>#NUM!</v>
      </c>
      <c r="B719" s="8" t="e">
        <f>IF(A719="","",IF(MOD(YEAR(A719),4)=0,VLOOKUP(MONTH(A719),'Dados gerais'!$D$5:$F$16,3),VLOOKUP(MONTH(A719),'Dados gerais'!$D$5:$E$16,2)))</f>
        <v>#NUM!</v>
      </c>
      <c r="C719" s="10"/>
    </row>
    <row r="720" spans="1:3" x14ac:dyDescent="0.25">
      <c r="A720" s="2" t="e">
        <f>IF(B719="","",IF(A719+B719&gt;DATE('Dados gerais'!$B$7,'Dados gerais'!$B$6,28),"",A719+B719))</f>
        <v>#NUM!</v>
      </c>
      <c r="B720" s="8" t="e">
        <f>IF(A720="","",IF(MOD(YEAR(A720),4)=0,VLOOKUP(MONTH(A720),'Dados gerais'!$D$5:$F$16,3),VLOOKUP(MONTH(A720),'Dados gerais'!$D$5:$E$16,2)))</f>
        <v>#NUM!</v>
      </c>
      <c r="C720" s="10"/>
    </row>
    <row r="721" spans="1:3" x14ac:dyDescent="0.25">
      <c r="A721" s="2" t="e">
        <f>IF(B720="","",IF(A720+B720&gt;DATE('Dados gerais'!$B$7,'Dados gerais'!$B$6,28),"",A720+B720))</f>
        <v>#NUM!</v>
      </c>
      <c r="B721" s="8" t="e">
        <f>IF(A721="","",IF(MOD(YEAR(A721),4)=0,VLOOKUP(MONTH(A721),'Dados gerais'!$D$5:$F$16,3),VLOOKUP(MONTH(A721),'Dados gerais'!$D$5:$E$16,2)))</f>
        <v>#NUM!</v>
      </c>
      <c r="C721" s="10"/>
    </row>
    <row r="722" spans="1:3" x14ac:dyDescent="0.25">
      <c r="A722" s="2" t="e">
        <f>IF(B721="","",IF(A721+B721&gt;DATE('Dados gerais'!$B$7,'Dados gerais'!$B$6,28),"",A721+B721))</f>
        <v>#NUM!</v>
      </c>
      <c r="B722" s="8" t="e">
        <f>IF(A722="","",IF(MOD(YEAR(A722),4)=0,VLOOKUP(MONTH(A722),'Dados gerais'!$D$5:$F$16,3),VLOOKUP(MONTH(A722),'Dados gerais'!$D$5:$E$16,2)))</f>
        <v>#NUM!</v>
      </c>
      <c r="C722" s="10"/>
    </row>
    <row r="723" spans="1:3" x14ac:dyDescent="0.25">
      <c r="A723" s="2" t="e">
        <f>IF(B722="","",IF(A722+B722&gt;DATE('Dados gerais'!$B$7,'Dados gerais'!$B$6,28),"",A722+B722))</f>
        <v>#NUM!</v>
      </c>
      <c r="B723" s="8" t="e">
        <f>IF(A723="","",IF(MOD(YEAR(A723),4)=0,VLOOKUP(MONTH(A723),'Dados gerais'!$D$5:$F$16,3),VLOOKUP(MONTH(A723),'Dados gerais'!$D$5:$E$16,2)))</f>
        <v>#NUM!</v>
      </c>
      <c r="C723" s="10"/>
    </row>
    <row r="724" spans="1:3" x14ac:dyDescent="0.25">
      <c r="A724" s="2" t="e">
        <f>IF(B723="","",IF(A723+B723&gt;DATE('Dados gerais'!$B$7,'Dados gerais'!$B$6,28),"",A723+B723))</f>
        <v>#NUM!</v>
      </c>
      <c r="B724" s="8" t="e">
        <f>IF(A724="","",IF(MOD(YEAR(A724),4)=0,VLOOKUP(MONTH(A724),'Dados gerais'!$D$5:$F$16,3),VLOOKUP(MONTH(A724),'Dados gerais'!$D$5:$E$16,2)))</f>
        <v>#NUM!</v>
      </c>
      <c r="C724" s="10"/>
    </row>
    <row r="725" spans="1:3" x14ac:dyDescent="0.25">
      <c r="A725" s="2" t="e">
        <f>IF(B724="","",IF(A724+B724&gt;DATE('Dados gerais'!$B$7,'Dados gerais'!$B$6,28),"",A724+B724))</f>
        <v>#NUM!</v>
      </c>
      <c r="B725" s="8" t="e">
        <f>IF(A725="","",IF(MOD(YEAR(A725),4)=0,VLOOKUP(MONTH(A725),'Dados gerais'!$D$5:$F$16,3),VLOOKUP(MONTH(A725),'Dados gerais'!$D$5:$E$16,2)))</f>
        <v>#NUM!</v>
      </c>
      <c r="C725" s="10"/>
    </row>
    <row r="726" spans="1:3" x14ac:dyDescent="0.25">
      <c r="A726" s="2" t="e">
        <f>IF(B725="","",IF(A725+B725&gt;DATE('Dados gerais'!$B$7,'Dados gerais'!$B$6,28),"",A725+B725))</f>
        <v>#NUM!</v>
      </c>
      <c r="B726" s="8" t="e">
        <f>IF(A726="","",IF(MOD(YEAR(A726),4)=0,VLOOKUP(MONTH(A726),'Dados gerais'!$D$5:$F$16,3),VLOOKUP(MONTH(A726),'Dados gerais'!$D$5:$E$16,2)))</f>
        <v>#NUM!</v>
      </c>
      <c r="C726" s="10"/>
    </row>
    <row r="727" spans="1:3" x14ac:dyDescent="0.25">
      <c r="A727" s="2" t="e">
        <f>IF(B726="","",IF(A726+B726&gt;DATE('Dados gerais'!$B$7,'Dados gerais'!$B$6,28),"",A726+B726))</f>
        <v>#NUM!</v>
      </c>
      <c r="B727" s="8" t="e">
        <f>IF(A727="","",IF(MOD(YEAR(A727),4)=0,VLOOKUP(MONTH(A727),'Dados gerais'!$D$5:$F$16,3),VLOOKUP(MONTH(A727),'Dados gerais'!$D$5:$E$16,2)))</f>
        <v>#NUM!</v>
      </c>
      <c r="C727" s="10"/>
    </row>
    <row r="728" spans="1:3" x14ac:dyDescent="0.25">
      <c r="A728" s="2" t="e">
        <f>IF(B727="","",IF(A727+B727&gt;DATE('Dados gerais'!$B$7,'Dados gerais'!$B$6,28),"",A727+B727))</f>
        <v>#NUM!</v>
      </c>
      <c r="B728" s="8" t="e">
        <f>IF(A728="","",IF(MOD(YEAR(A728),4)=0,VLOOKUP(MONTH(A728),'Dados gerais'!$D$5:$F$16,3),VLOOKUP(MONTH(A728),'Dados gerais'!$D$5:$E$16,2)))</f>
        <v>#NUM!</v>
      </c>
      <c r="C728" s="10"/>
    </row>
    <row r="729" spans="1:3" x14ac:dyDescent="0.25">
      <c r="A729" s="2" t="e">
        <f>IF(B728="","",IF(A728+B728&gt;DATE('Dados gerais'!$B$7,'Dados gerais'!$B$6,28),"",A728+B728))</f>
        <v>#NUM!</v>
      </c>
      <c r="B729" s="8" t="e">
        <f>IF(A729="","",IF(MOD(YEAR(A729),4)=0,VLOOKUP(MONTH(A729),'Dados gerais'!$D$5:$F$16,3),VLOOKUP(MONTH(A729),'Dados gerais'!$D$5:$E$16,2)))</f>
        <v>#NUM!</v>
      </c>
      <c r="C729" s="10"/>
    </row>
    <row r="730" spans="1:3" x14ac:dyDescent="0.25">
      <c r="A730" s="2" t="e">
        <f>IF(B729="","",IF(A729+B729&gt;DATE('Dados gerais'!$B$7,'Dados gerais'!$B$6,28),"",A729+B729))</f>
        <v>#NUM!</v>
      </c>
      <c r="B730" s="8" t="e">
        <f>IF(A730="","",IF(MOD(YEAR(A730),4)=0,VLOOKUP(MONTH(A730),'Dados gerais'!$D$5:$F$16,3),VLOOKUP(MONTH(A730),'Dados gerais'!$D$5:$E$16,2)))</f>
        <v>#NUM!</v>
      </c>
      <c r="C730" s="10"/>
    </row>
    <row r="731" spans="1:3" x14ac:dyDescent="0.25">
      <c r="A731" s="2" t="e">
        <f>IF(B730="","",IF(A730+B730&gt;DATE('Dados gerais'!$B$7,'Dados gerais'!$B$6,28),"",A730+B730))</f>
        <v>#NUM!</v>
      </c>
      <c r="B731" s="8" t="e">
        <f>IF(A731="","",IF(MOD(YEAR(A731),4)=0,VLOOKUP(MONTH(A731),'Dados gerais'!$D$5:$F$16,3),VLOOKUP(MONTH(A731),'Dados gerais'!$D$5:$E$16,2)))</f>
        <v>#NUM!</v>
      </c>
      <c r="C731" s="10"/>
    </row>
    <row r="732" spans="1:3" x14ac:dyDescent="0.25">
      <c r="A732" s="2" t="e">
        <f>IF(B731="","",IF(A731+B731&gt;DATE('Dados gerais'!$B$7,'Dados gerais'!$B$6,28),"",A731+B731))</f>
        <v>#NUM!</v>
      </c>
      <c r="B732" s="8" t="e">
        <f>IF(A732="","",IF(MOD(YEAR(A732),4)=0,VLOOKUP(MONTH(A732),'Dados gerais'!$D$5:$F$16,3),VLOOKUP(MONTH(A732),'Dados gerais'!$D$5:$E$16,2)))</f>
        <v>#NUM!</v>
      </c>
      <c r="C732" s="10"/>
    </row>
    <row r="733" spans="1:3" x14ac:dyDescent="0.25">
      <c r="A733" s="2" t="e">
        <f>IF(B732="","",IF(A732+B732&gt;DATE('Dados gerais'!$B$7,'Dados gerais'!$B$6,28),"",A732+B732))</f>
        <v>#NUM!</v>
      </c>
      <c r="B733" s="8" t="e">
        <f>IF(A733="","",IF(MOD(YEAR(A733),4)=0,VLOOKUP(MONTH(A733),'Dados gerais'!$D$5:$F$16,3),VLOOKUP(MONTH(A733),'Dados gerais'!$D$5:$E$16,2)))</f>
        <v>#NUM!</v>
      </c>
      <c r="C733" s="10"/>
    </row>
    <row r="734" spans="1:3" x14ac:dyDescent="0.25">
      <c r="A734" s="2" t="e">
        <f>IF(B733="","",IF(A733+B733&gt;DATE('Dados gerais'!$B$7,'Dados gerais'!$B$6,28),"",A733+B733))</f>
        <v>#NUM!</v>
      </c>
      <c r="B734" s="8" t="e">
        <f>IF(A734="","",IF(MOD(YEAR(A734),4)=0,VLOOKUP(MONTH(A734),'Dados gerais'!$D$5:$F$16,3),VLOOKUP(MONTH(A734),'Dados gerais'!$D$5:$E$16,2)))</f>
        <v>#NUM!</v>
      </c>
      <c r="C734" s="10"/>
    </row>
    <row r="735" spans="1:3" x14ac:dyDescent="0.25">
      <c r="A735" s="2" t="e">
        <f>IF(B734="","",IF(A734+B734&gt;DATE('Dados gerais'!$B$7,'Dados gerais'!$B$6,28),"",A734+B734))</f>
        <v>#NUM!</v>
      </c>
      <c r="B735" s="8" t="e">
        <f>IF(A735="","",IF(MOD(YEAR(A735),4)=0,VLOOKUP(MONTH(A735),'Dados gerais'!$D$5:$F$16,3),VLOOKUP(MONTH(A735),'Dados gerais'!$D$5:$E$16,2)))</f>
        <v>#NUM!</v>
      </c>
      <c r="C735" s="10"/>
    </row>
    <row r="736" spans="1:3" x14ac:dyDescent="0.25">
      <c r="A736" s="2" t="e">
        <f>IF(B735="","",IF(A735+B735&gt;DATE('Dados gerais'!$B$7,'Dados gerais'!$B$6,28),"",A735+B735))</f>
        <v>#NUM!</v>
      </c>
      <c r="B736" s="8" t="e">
        <f>IF(A736="","",IF(MOD(YEAR(A736),4)=0,VLOOKUP(MONTH(A736),'Dados gerais'!$D$5:$F$16,3),VLOOKUP(MONTH(A736),'Dados gerais'!$D$5:$E$16,2)))</f>
        <v>#NUM!</v>
      </c>
      <c r="C736" s="10"/>
    </row>
    <row r="737" spans="1:3" x14ac:dyDescent="0.25">
      <c r="A737" s="2" t="e">
        <f>IF(B736="","",IF(A736+B736&gt;DATE('Dados gerais'!$B$7,'Dados gerais'!$B$6,28),"",A736+B736))</f>
        <v>#NUM!</v>
      </c>
      <c r="B737" s="8" t="e">
        <f>IF(A737="","",IF(MOD(YEAR(A737),4)=0,VLOOKUP(MONTH(A737),'Dados gerais'!$D$5:$F$16,3),VLOOKUP(MONTH(A737),'Dados gerais'!$D$5:$E$16,2)))</f>
        <v>#NUM!</v>
      </c>
      <c r="C737" s="10"/>
    </row>
    <row r="738" spans="1:3" x14ac:dyDescent="0.25">
      <c r="A738" s="2" t="e">
        <f>IF(B737="","",IF(A737+B737&gt;DATE('Dados gerais'!$B$7,'Dados gerais'!$B$6,28),"",A737+B737))</f>
        <v>#NUM!</v>
      </c>
      <c r="B738" s="8" t="e">
        <f>IF(A738="","",IF(MOD(YEAR(A738),4)=0,VLOOKUP(MONTH(A738),'Dados gerais'!$D$5:$F$16,3),VLOOKUP(MONTH(A738),'Dados gerais'!$D$5:$E$16,2)))</f>
        <v>#NUM!</v>
      </c>
      <c r="C738" s="10"/>
    </row>
    <row r="739" spans="1:3" x14ac:dyDescent="0.25">
      <c r="A739" s="2" t="e">
        <f>IF(B738="","",IF(A738+B738&gt;DATE('Dados gerais'!$B$7,'Dados gerais'!$B$6,28),"",A738+B738))</f>
        <v>#NUM!</v>
      </c>
      <c r="B739" s="8" t="e">
        <f>IF(A739="","",IF(MOD(YEAR(A739),4)=0,VLOOKUP(MONTH(A739),'Dados gerais'!$D$5:$F$16,3),VLOOKUP(MONTH(A739),'Dados gerais'!$D$5:$E$16,2)))</f>
        <v>#NUM!</v>
      </c>
      <c r="C739" s="10"/>
    </row>
    <row r="740" spans="1:3" x14ac:dyDescent="0.25">
      <c r="A740" s="2" t="e">
        <f>IF(B739="","",IF(A739+B739&gt;DATE('Dados gerais'!$B$7,'Dados gerais'!$B$6,28),"",A739+B739))</f>
        <v>#NUM!</v>
      </c>
      <c r="B740" s="8" t="e">
        <f>IF(A740="","",IF(MOD(YEAR(A740),4)=0,VLOOKUP(MONTH(A740),'Dados gerais'!$D$5:$F$16,3),VLOOKUP(MONTH(A740),'Dados gerais'!$D$5:$E$16,2)))</f>
        <v>#NUM!</v>
      </c>
      <c r="C740" s="10"/>
    </row>
    <row r="741" spans="1:3" x14ac:dyDescent="0.25">
      <c r="A741" s="2" t="e">
        <f>IF(B740="","",IF(A740+B740&gt;DATE('Dados gerais'!$B$7,'Dados gerais'!$B$6,28),"",A740+B740))</f>
        <v>#NUM!</v>
      </c>
      <c r="B741" s="8" t="e">
        <f>IF(A741="","",IF(MOD(YEAR(A741),4)=0,VLOOKUP(MONTH(A741),'Dados gerais'!$D$5:$F$16,3),VLOOKUP(MONTH(A741),'Dados gerais'!$D$5:$E$16,2)))</f>
        <v>#NUM!</v>
      </c>
      <c r="C741" s="10"/>
    </row>
    <row r="742" spans="1:3" x14ac:dyDescent="0.25">
      <c r="A742" s="2" t="e">
        <f>IF(B741="","",IF(A741+B741&gt;DATE('Dados gerais'!$B$7,'Dados gerais'!$B$6,28),"",A741+B741))</f>
        <v>#NUM!</v>
      </c>
      <c r="B742" s="8" t="e">
        <f>IF(A742="","",IF(MOD(YEAR(A742),4)=0,VLOOKUP(MONTH(A742),'Dados gerais'!$D$5:$F$16,3),VLOOKUP(MONTH(A742),'Dados gerais'!$D$5:$E$16,2)))</f>
        <v>#NUM!</v>
      </c>
      <c r="C742" s="10"/>
    </row>
    <row r="743" spans="1:3" x14ac:dyDescent="0.25">
      <c r="A743" s="2" t="e">
        <f>IF(B742="","",IF(A742+B742&gt;DATE('Dados gerais'!$B$7,'Dados gerais'!$B$6,28),"",A742+B742))</f>
        <v>#NUM!</v>
      </c>
      <c r="B743" s="8" t="e">
        <f>IF(A743="","",IF(MOD(YEAR(A743),4)=0,VLOOKUP(MONTH(A743),'Dados gerais'!$D$5:$F$16,3),VLOOKUP(MONTH(A743),'Dados gerais'!$D$5:$E$16,2)))</f>
        <v>#NUM!</v>
      </c>
      <c r="C743" s="10"/>
    </row>
    <row r="744" spans="1:3" x14ac:dyDescent="0.25">
      <c r="A744" s="2" t="e">
        <f>IF(B743="","",IF(A743+B743&gt;DATE('Dados gerais'!$B$7,'Dados gerais'!$B$6,28),"",A743+B743))</f>
        <v>#NUM!</v>
      </c>
      <c r="B744" s="8" t="e">
        <f>IF(A744="","",IF(MOD(YEAR(A744),4)=0,VLOOKUP(MONTH(A744),'Dados gerais'!$D$5:$F$16,3),VLOOKUP(MONTH(A744),'Dados gerais'!$D$5:$E$16,2)))</f>
        <v>#NUM!</v>
      </c>
      <c r="C744" s="10"/>
    </row>
    <row r="745" spans="1:3" x14ac:dyDescent="0.25">
      <c r="A745" s="2" t="e">
        <f>IF(B744="","",IF(A744+B744&gt;DATE('Dados gerais'!$B$7,'Dados gerais'!$B$6,28),"",A744+B744))</f>
        <v>#NUM!</v>
      </c>
      <c r="B745" s="8" t="e">
        <f>IF(A745="","",IF(MOD(YEAR(A745),4)=0,VLOOKUP(MONTH(A745),'Dados gerais'!$D$5:$F$16,3),VLOOKUP(MONTH(A745),'Dados gerais'!$D$5:$E$16,2)))</f>
        <v>#NUM!</v>
      </c>
      <c r="C745" s="10"/>
    </row>
    <row r="746" spans="1:3" x14ac:dyDescent="0.25">
      <c r="A746" s="2" t="e">
        <f>IF(B745="","",IF(A745+B745&gt;DATE('Dados gerais'!$B$7,'Dados gerais'!$B$6,28),"",A745+B745))</f>
        <v>#NUM!</v>
      </c>
      <c r="B746" s="8" t="e">
        <f>IF(A746="","",IF(MOD(YEAR(A746),4)=0,VLOOKUP(MONTH(A746),'Dados gerais'!$D$5:$F$16,3),VLOOKUP(MONTH(A746),'Dados gerais'!$D$5:$E$16,2)))</f>
        <v>#NUM!</v>
      </c>
      <c r="C746" s="10"/>
    </row>
    <row r="747" spans="1:3" x14ac:dyDescent="0.25">
      <c r="A747" s="2" t="e">
        <f>IF(B746="","",IF(A746+B746&gt;DATE('Dados gerais'!$B$7,'Dados gerais'!$B$6,28),"",A746+B746))</f>
        <v>#NUM!</v>
      </c>
      <c r="B747" s="8" t="e">
        <f>IF(A747="","",IF(MOD(YEAR(A747),4)=0,VLOOKUP(MONTH(A747),'Dados gerais'!$D$5:$F$16,3),VLOOKUP(MONTH(A747),'Dados gerais'!$D$5:$E$16,2)))</f>
        <v>#NUM!</v>
      </c>
      <c r="C747" s="10"/>
    </row>
    <row r="748" spans="1:3" x14ac:dyDescent="0.25">
      <c r="A748" s="2" t="e">
        <f>IF(B747="","",IF(A747+B747&gt;DATE('Dados gerais'!$B$7,'Dados gerais'!$B$6,28),"",A747+B747))</f>
        <v>#NUM!</v>
      </c>
      <c r="B748" s="8" t="e">
        <f>IF(A748="","",IF(MOD(YEAR(A748),4)=0,VLOOKUP(MONTH(A748),'Dados gerais'!$D$5:$F$16,3),VLOOKUP(MONTH(A748),'Dados gerais'!$D$5:$E$16,2)))</f>
        <v>#NUM!</v>
      </c>
      <c r="C748" s="10"/>
    </row>
    <row r="749" spans="1:3" x14ac:dyDescent="0.25">
      <c r="A749" s="2" t="e">
        <f>IF(B748="","",IF(A748+B748&gt;DATE('Dados gerais'!$B$7,'Dados gerais'!$B$6,28),"",A748+B748))</f>
        <v>#NUM!</v>
      </c>
      <c r="B749" s="8" t="e">
        <f>IF(A749="","",IF(MOD(YEAR(A749),4)=0,VLOOKUP(MONTH(A749),'Dados gerais'!$D$5:$F$16,3),VLOOKUP(MONTH(A749),'Dados gerais'!$D$5:$E$16,2)))</f>
        <v>#NUM!</v>
      </c>
      <c r="C749" s="10"/>
    </row>
    <row r="750" spans="1:3" x14ac:dyDescent="0.25">
      <c r="A750" s="2" t="e">
        <f>IF(B749="","",IF(A749+B749&gt;DATE('Dados gerais'!$B$7,'Dados gerais'!$B$6,28),"",A749+B749))</f>
        <v>#NUM!</v>
      </c>
      <c r="B750" s="8" t="e">
        <f>IF(A750="","",IF(MOD(YEAR(A750),4)=0,VLOOKUP(MONTH(A750),'Dados gerais'!$D$5:$F$16,3),VLOOKUP(MONTH(A750),'Dados gerais'!$D$5:$E$16,2)))</f>
        <v>#NUM!</v>
      </c>
      <c r="C750" s="10"/>
    </row>
    <row r="751" spans="1:3" x14ac:dyDescent="0.25">
      <c r="A751" s="2" t="e">
        <f>IF(B750="","",IF(A750+B750&gt;DATE('Dados gerais'!$B$7,'Dados gerais'!$B$6,28),"",A750+B750))</f>
        <v>#NUM!</v>
      </c>
      <c r="B751" s="8" t="e">
        <f>IF(A751="","",IF(MOD(YEAR(A751),4)=0,VLOOKUP(MONTH(A751),'Dados gerais'!$D$5:$F$16,3),VLOOKUP(MONTH(A751),'Dados gerais'!$D$5:$E$16,2)))</f>
        <v>#NUM!</v>
      </c>
      <c r="C751" s="10"/>
    </row>
    <row r="752" spans="1:3" x14ac:dyDescent="0.25">
      <c r="A752" s="2" t="e">
        <f>IF(B751="","",IF(A751+B751&gt;DATE('Dados gerais'!$B$7,'Dados gerais'!$B$6,28),"",A751+B751))</f>
        <v>#NUM!</v>
      </c>
      <c r="B752" s="8" t="e">
        <f>IF(A752="","",IF(MOD(YEAR(A752),4)=0,VLOOKUP(MONTH(A752),'Dados gerais'!$D$5:$F$16,3),VLOOKUP(MONTH(A752),'Dados gerais'!$D$5:$E$16,2)))</f>
        <v>#NUM!</v>
      </c>
      <c r="C752" s="10"/>
    </row>
    <row r="753" spans="1:3" x14ac:dyDescent="0.25">
      <c r="A753" s="2" t="e">
        <f>IF(B752="","",IF(A752+B752&gt;DATE('Dados gerais'!$B$7,'Dados gerais'!$B$6,28),"",A752+B752))</f>
        <v>#NUM!</v>
      </c>
      <c r="B753" s="8" t="e">
        <f>IF(A753="","",IF(MOD(YEAR(A753),4)=0,VLOOKUP(MONTH(A753),'Dados gerais'!$D$5:$F$16,3),VLOOKUP(MONTH(A753),'Dados gerais'!$D$5:$E$16,2)))</f>
        <v>#NUM!</v>
      </c>
      <c r="C753" s="10"/>
    </row>
    <row r="754" spans="1:3" x14ac:dyDescent="0.25">
      <c r="A754" s="2" t="e">
        <f>IF(B753="","",IF(A753+B753&gt;DATE('Dados gerais'!$B$7,'Dados gerais'!$B$6,28),"",A753+B753))</f>
        <v>#NUM!</v>
      </c>
      <c r="B754" s="8" t="e">
        <f>IF(A754="","",IF(MOD(YEAR(A754),4)=0,VLOOKUP(MONTH(A754),'Dados gerais'!$D$5:$F$16,3),VLOOKUP(MONTH(A754),'Dados gerais'!$D$5:$E$16,2)))</f>
        <v>#NUM!</v>
      </c>
      <c r="C754" s="10"/>
    </row>
    <row r="755" spans="1:3" x14ac:dyDescent="0.25">
      <c r="A755" s="2" t="e">
        <f>IF(B754="","",IF(A754+B754&gt;DATE('Dados gerais'!$B$7,'Dados gerais'!$B$6,28),"",A754+B754))</f>
        <v>#NUM!</v>
      </c>
      <c r="B755" s="8" t="e">
        <f>IF(A755="","",IF(MOD(YEAR(A755),4)=0,VLOOKUP(MONTH(A755),'Dados gerais'!$D$5:$F$16,3),VLOOKUP(MONTH(A755),'Dados gerais'!$D$5:$E$16,2)))</f>
        <v>#NUM!</v>
      </c>
      <c r="C755" s="10"/>
    </row>
    <row r="756" spans="1:3" x14ac:dyDescent="0.25">
      <c r="A756" s="2" t="e">
        <f>IF(B755="","",IF(A755+B755&gt;DATE('Dados gerais'!$B$7,'Dados gerais'!$B$6,28),"",A755+B755))</f>
        <v>#NUM!</v>
      </c>
      <c r="B756" s="8" t="e">
        <f>IF(A756="","",IF(MOD(YEAR(A756),4)=0,VLOOKUP(MONTH(A756),'Dados gerais'!$D$5:$F$16,3),VLOOKUP(MONTH(A756),'Dados gerais'!$D$5:$E$16,2)))</f>
        <v>#NUM!</v>
      </c>
      <c r="C756" s="10"/>
    </row>
    <row r="757" spans="1:3" x14ac:dyDescent="0.25">
      <c r="A757" s="2" t="e">
        <f>IF(B756="","",IF(A756+B756&gt;DATE('Dados gerais'!$B$7,'Dados gerais'!$B$6,28),"",A756+B756))</f>
        <v>#NUM!</v>
      </c>
      <c r="B757" s="8" t="e">
        <f>IF(A757="","",IF(MOD(YEAR(A757),4)=0,VLOOKUP(MONTH(A757),'Dados gerais'!$D$5:$F$16,3),VLOOKUP(MONTH(A757),'Dados gerais'!$D$5:$E$16,2)))</f>
        <v>#NUM!</v>
      </c>
      <c r="C757" s="10"/>
    </row>
    <row r="758" spans="1:3" x14ac:dyDescent="0.25">
      <c r="A758" s="2" t="e">
        <f>IF(B757="","",IF(A757+B757&gt;DATE('Dados gerais'!$B$7,'Dados gerais'!$B$6,28),"",A757+B757))</f>
        <v>#NUM!</v>
      </c>
      <c r="B758" s="8" t="e">
        <f>IF(A758="","",IF(MOD(YEAR(A758),4)=0,VLOOKUP(MONTH(A758),'Dados gerais'!$D$5:$F$16,3),VLOOKUP(MONTH(A758),'Dados gerais'!$D$5:$E$16,2)))</f>
        <v>#NUM!</v>
      </c>
      <c r="C758" s="10"/>
    </row>
    <row r="759" spans="1:3" x14ac:dyDescent="0.25">
      <c r="A759" s="2" t="e">
        <f>IF(B758="","",IF(A758+B758&gt;DATE('Dados gerais'!$B$7,'Dados gerais'!$B$6,28),"",A758+B758))</f>
        <v>#NUM!</v>
      </c>
      <c r="B759" s="8" t="e">
        <f>IF(A759="","",IF(MOD(YEAR(A759),4)=0,VLOOKUP(MONTH(A759),'Dados gerais'!$D$5:$F$16,3),VLOOKUP(MONTH(A759),'Dados gerais'!$D$5:$E$16,2)))</f>
        <v>#NUM!</v>
      </c>
      <c r="C759" s="10"/>
    </row>
    <row r="760" spans="1:3" x14ac:dyDescent="0.25">
      <c r="A760" s="2" t="e">
        <f>IF(B759="","",IF(A759+B759&gt;DATE('Dados gerais'!$B$7,'Dados gerais'!$B$6,28),"",A759+B759))</f>
        <v>#NUM!</v>
      </c>
      <c r="B760" s="8" t="e">
        <f>IF(A760="","",IF(MOD(YEAR(A760),4)=0,VLOOKUP(MONTH(A760),'Dados gerais'!$D$5:$F$16,3),VLOOKUP(MONTH(A760),'Dados gerais'!$D$5:$E$16,2)))</f>
        <v>#NUM!</v>
      </c>
      <c r="C760" s="10"/>
    </row>
    <row r="761" spans="1:3" x14ac:dyDescent="0.25">
      <c r="A761" s="2" t="e">
        <f>IF(B760="","",IF(A760+B760&gt;DATE('Dados gerais'!$B$7,'Dados gerais'!$B$6,28),"",A760+B760))</f>
        <v>#NUM!</v>
      </c>
      <c r="B761" s="8" t="e">
        <f>IF(A761="","",IF(MOD(YEAR(A761),4)=0,VLOOKUP(MONTH(A761),'Dados gerais'!$D$5:$F$16,3),VLOOKUP(MONTH(A761),'Dados gerais'!$D$5:$E$16,2)))</f>
        <v>#NUM!</v>
      </c>
      <c r="C761" s="10"/>
    </row>
    <row r="762" spans="1:3" x14ac:dyDescent="0.25">
      <c r="A762" s="2" t="e">
        <f>IF(B761="","",IF(A761+B761&gt;DATE('Dados gerais'!$B$7,'Dados gerais'!$B$6,28),"",A761+B761))</f>
        <v>#NUM!</v>
      </c>
      <c r="B762" s="8" t="e">
        <f>IF(A762="","",IF(MOD(YEAR(A762),4)=0,VLOOKUP(MONTH(A762),'Dados gerais'!$D$5:$F$16,3),VLOOKUP(MONTH(A762),'Dados gerais'!$D$5:$E$16,2)))</f>
        <v>#NUM!</v>
      </c>
      <c r="C762" s="10"/>
    </row>
    <row r="763" spans="1:3" x14ac:dyDescent="0.25">
      <c r="A763" s="2" t="e">
        <f>IF(B762="","",IF(A762+B762&gt;DATE('Dados gerais'!$B$7,'Dados gerais'!$B$6,28),"",A762+B762))</f>
        <v>#NUM!</v>
      </c>
      <c r="B763" s="8" t="e">
        <f>IF(A763="","",IF(MOD(YEAR(A763),4)=0,VLOOKUP(MONTH(A763),'Dados gerais'!$D$5:$F$16,3),VLOOKUP(MONTH(A763),'Dados gerais'!$D$5:$E$16,2)))</f>
        <v>#NUM!</v>
      </c>
      <c r="C763" s="10"/>
    </row>
    <row r="764" spans="1:3" x14ac:dyDescent="0.25">
      <c r="A764" s="2" t="e">
        <f>IF(B763="","",IF(A763+B763&gt;DATE('Dados gerais'!$B$7,'Dados gerais'!$B$6,28),"",A763+B763))</f>
        <v>#NUM!</v>
      </c>
      <c r="B764" s="8" t="e">
        <f>IF(A764="","",IF(MOD(YEAR(A764),4)=0,VLOOKUP(MONTH(A764),'Dados gerais'!$D$5:$F$16,3),VLOOKUP(MONTH(A764),'Dados gerais'!$D$5:$E$16,2)))</f>
        <v>#NUM!</v>
      </c>
      <c r="C764" s="10"/>
    </row>
    <row r="765" spans="1:3" x14ac:dyDescent="0.25">
      <c r="A765" s="2" t="e">
        <f>IF(B764="","",IF(A764+B764&gt;DATE('Dados gerais'!$B$7,'Dados gerais'!$B$6,28),"",A764+B764))</f>
        <v>#NUM!</v>
      </c>
      <c r="B765" s="8" t="e">
        <f>IF(A765="","",IF(MOD(YEAR(A765),4)=0,VLOOKUP(MONTH(A765),'Dados gerais'!$D$5:$F$16,3),VLOOKUP(MONTH(A765),'Dados gerais'!$D$5:$E$16,2)))</f>
        <v>#NUM!</v>
      </c>
      <c r="C765" s="10"/>
    </row>
    <row r="766" spans="1:3" x14ac:dyDescent="0.25">
      <c r="A766" s="2" t="e">
        <f>IF(B765="","",IF(A765+B765&gt;DATE('Dados gerais'!$B$7,'Dados gerais'!$B$6,28),"",A765+B765))</f>
        <v>#NUM!</v>
      </c>
      <c r="B766" s="8" t="e">
        <f>IF(A766="","",IF(MOD(YEAR(A766),4)=0,VLOOKUP(MONTH(A766),'Dados gerais'!$D$5:$F$16,3),VLOOKUP(MONTH(A766),'Dados gerais'!$D$5:$E$16,2)))</f>
        <v>#NUM!</v>
      </c>
      <c r="C766" s="10"/>
    </row>
    <row r="767" spans="1:3" x14ac:dyDescent="0.25">
      <c r="A767" s="2" t="e">
        <f>IF(B766="","",IF(A766+B766&gt;DATE('Dados gerais'!$B$7,'Dados gerais'!$B$6,28),"",A766+B766))</f>
        <v>#NUM!</v>
      </c>
      <c r="B767" s="8" t="e">
        <f>IF(A767="","",IF(MOD(YEAR(A767),4)=0,VLOOKUP(MONTH(A767),'Dados gerais'!$D$5:$F$16,3),VLOOKUP(MONTH(A767),'Dados gerais'!$D$5:$E$16,2)))</f>
        <v>#NUM!</v>
      </c>
      <c r="C767" s="10"/>
    </row>
    <row r="768" spans="1:3" x14ac:dyDescent="0.25">
      <c r="A768" s="2" t="e">
        <f>IF(B767="","",IF(A767+B767&gt;DATE('Dados gerais'!$B$7,'Dados gerais'!$B$6,28),"",A767+B767))</f>
        <v>#NUM!</v>
      </c>
      <c r="B768" s="8" t="e">
        <f>IF(A768="","",IF(MOD(YEAR(A768),4)=0,VLOOKUP(MONTH(A768),'Dados gerais'!$D$5:$F$16,3),VLOOKUP(MONTH(A768),'Dados gerais'!$D$5:$E$16,2)))</f>
        <v>#NUM!</v>
      </c>
      <c r="C768" s="10"/>
    </row>
    <row r="769" spans="1:3" x14ac:dyDescent="0.25">
      <c r="A769" s="2" t="e">
        <f>IF(B768="","",IF(A768+B768&gt;DATE('Dados gerais'!$B$7,'Dados gerais'!$B$6,28),"",A768+B768))</f>
        <v>#NUM!</v>
      </c>
      <c r="B769" s="8" t="e">
        <f>IF(A769="","",IF(MOD(YEAR(A769),4)=0,VLOOKUP(MONTH(A769),'Dados gerais'!$D$5:$F$16,3),VLOOKUP(MONTH(A769),'Dados gerais'!$D$5:$E$16,2)))</f>
        <v>#NUM!</v>
      </c>
      <c r="C769" s="10"/>
    </row>
    <row r="770" spans="1:3" x14ac:dyDescent="0.25">
      <c r="A770" s="2" t="e">
        <f>IF(B769="","",IF(A769+B769&gt;DATE('Dados gerais'!$B$7,'Dados gerais'!$B$6,28),"",A769+B769))</f>
        <v>#NUM!</v>
      </c>
      <c r="B770" s="8" t="e">
        <f>IF(A770="","",IF(MOD(YEAR(A770),4)=0,VLOOKUP(MONTH(A770),'Dados gerais'!$D$5:$F$16,3),VLOOKUP(MONTH(A770),'Dados gerais'!$D$5:$E$16,2)))</f>
        <v>#NUM!</v>
      </c>
      <c r="C770" s="10"/>
    </row>
    <row r="771" spans="1:3" x14ac:dyDescent="0.25">
      <c r="A771" s="2" t="e">
        <f>IF(B770="","",IF(A770+B770&gt;DATE('Dados gerais'!$B$7,'Dados gerais'!$B$6,28),"",A770+B770))</f>
        <v>#NUM!</v>
      </c>
      <c r="B771" s="8" t="e">
        <f>IF(A771="","",IF(MOD(YEAR(A771),4)=0,VLOOKUP(MONTH(A771),'Dados gerais'!$D$5:$F$16,3),VLOOKUP(MONTH(A771),'Dados gerais'!$D$5:$E$16,2)))</f>
        <v>#NUM!</v>
      </c>
      <c r="C771" s="10"/>
    </row>
    <row r="772" spans="1:3" x14ac:dyDescent="0.25">
      <c r="A772" s="2" t="e">
        <f>IF(B771="","",IF(A771+B771&gt;DATE('Dados gerais'!$B$7,'Dados gerais'!$B$6,28),"",A771+B771))</f>
        <v>#NUM!</v>
      </c>
      <c r="B772" s="8" t="e">
        <f>IF(A772="","",IF(MOD(YEAR(A772),4)=0,VLOOKUP(MONTH(A772),'Dados gerais'!$D$5:$F$16,3),VLOOKUP(MONTH(A772),'Dados gerais'!$D$5:$E$16,2)))</f>
        <v>#NUM!</v>
      </c>
      <c r="C772" s="10"/>
    </row>
    <row r="773" spans="1:3" x14ac:dyDescent="0.25">
      <c r="A773" s="2" t="e">
        <f>IF(B772="","",IF(A772+B772&gt;DATE('Dados gerais'!$B$7,'Dados gerais'!$B$6,28),"",A772+B772))</f>
        <v>#NUM!</v>
      </c>
      <c r="B773" s="8" t="e">
        <f>IF(A773="","",IF(MOD(YEAR(A773),4)=0,VLOOKUP(MONTH(A773),'Dados gerais'!$D$5:$F$16,3),VLOOKUP(MONTH(A773),'Dados gerais'!$D$5:$E$16,2)))</f>
        <v>#NUM!</v>
      </c>
      <c r="C773" s="10"/>
    </row>
    <row r="774" spans="1:3" x14ac:dyDescent="0.25">
      <c r="A774" s="2" t="e">
        <f>IF(B773="","",IF(A773+B773&gt;DATE('Dados gerais'!$B$7,'Dados gerais'!$B$6,28),"",A773+B773))</f>
        <v>#NUM!</v>
      </c>
      <c r="B774" s="8" t="e">
        <f>IF(A774="","",IF(MOD(YEAR(A774),4)=0,VLOOKUP(MONTH(A774),'Dados gerais'!$D$5:$F$16,3),VLOOKUP(MONTH(A774),'Dados gerais'!$D$5:$E$16,2)))</f>
        <v>#NUM!</v>
      </c>
      <c r="C774" s="10"/>
    </row>
    <row r="775" spans="1:3" x14ac:dyDescent="0.25">
      <c r="A775" s="2" t="e">
        <f>IF(B774="","",IF(A774+B774&gt;DATE('Dados gerais'!$B$7,'Dados gerais'!$B$6,28),"",A774+B774))</f>
        <v>#NUM!</v>
      </c>
      <c r="B775" s="8" t="e">
        <f>IF(A775="","",IF(MOD(YEAR(A775),4)=0,VLOOKUP(MONTH(A775),'Dados gerais'!$D$5:$F$16,3),VLOOKUP(MONTH(A775),'Dados gerais'!$D$5:$E$16,2)))</f>
        <v>#NUM!</v>
      </c>
      <c r="C775" s="10"/>
    </row>
    <row r="776" spans="1:3" x14ac:dyDescent="0.25">
      <c r="A776" s="2" t="e">
        <f>IF(B775="","",IF(A775+B775&gt;DATE('Dados gerais'!$B$7,'Dados gerais'!$B$6,28),"",A775+B775))</f>
        <v>#NUM!</v>
      </c>
      <c r="B776" s="8" t="e">
        <f>IF(A776="","",IF(MOD(YEAR(A776),4)=0,VLOOKUP(MONTH(A776),'Dados gerais'!$D$5:$F$16,3),VLOOKUP(MONTH(A776),'Dados gerais'!$D$5:$E$16,2)))</f>
        <v>#NUM!</v>
      </c>
      <c r="C776" s="10"/>
    </row>
    <row r="777" spans="1:3" x14ac:dyDescent="0.25">
      <c r="A777" s="2" t="e">
        <f>IF(B776="","",IF(A776+B776&gt;DATE('Dados gerais'!$B$7,'Dados gerais'!$B$6,28),"",A776+B776))</f>
        <v>#NUM!</v>
      </c>
      <c r="B777" s="8" t="e">
        <f>IF(A777="","",IF(MOD(YEAR(A777),4)=0,VLOOKUP(MONTH(A777),'Dados gerais'!$D$5:$F$16,3),VLOOKUP(MONTH(A777),'Dados gerais'!$D$5:$E$16,2)))</f>
        <v>#NUM!</v>
      </c>
      <c r="C777" s="10"/>
    </row>
    <row r="778" spans="1:3" x14ac:dyDescent="0.25">
      <c r="A778" s="2" t="e">
        <f>IF(B777="","",IF(A777+B777&gt;DATE('Dados gerais'!$B$7,'Dados gerais'!$B$6,28),"",A777+B777))</f>
        <v>#NUM!</v>
      </c>
      <c r="B778" s="8" t="e">
        <f>IF(A778="","",IF(MOD(YEAR(A778),4)=0,VLOOKUP(MONTH(A778),'Dados gerais'!$D$5:$F$16,3),VLOOKUP(MONTH(A778),'Dados gerais'!$D$5:$E$16,2)))</f>
        <v>#NUM!</v>
      </c>
      <c r="C778" s="10"/>
    </row>
    <row r="779" spans="1:3" x14ac:dyDescent="0.25">
      <c r="A779" s="2" t="e">
        <f>IF(B778="","",IF(A778+B778&gt;DATE('Dados gerais'!$B$7,'Dados gerais'!$B$6,28),"",A778+B778))</f>
        <v>#NUM!</v>
      </c>
      <c r="B779" s="8" t="e">
        <f>IF(A779="","",IF(MOD(YEAR(A779),4)=0,VLOOKUP(MONTH(A779),'Dados gerais'!$D$5:$F$16,3),VLOOKUP(MONTH(A779),'Dados gerais'!$D$5:$E$16,2)))</f>
        <v>#NUM!</v>
      </c>
      <c r="C779" s="10"/>
    </row>
    <row r="780" spans="1:3" x14ac:dyDescent="0.25">
      <c r="A780" s="2" t="e">
        <f>IF(B779="","",IF(A779+B779&gt;DATE('Dados gerais'!$B$7,'Dados gerais'!$B$6,28),"",A779+B779))</f>
        <v>#NUM!</v>
      </c>
      <c r="B780" s="8" t="e">
        <f>IF(A780="","",IF(MOD(YEAR(A780),4)=0,VLOOKUP(MONTH(A780),'Dados gerais'!$D$5:$F$16,3),VLOOKUP(MONTH(A780),'Dados gerais'!$D$5:$E$16,2)))</f>
        <v>#NUM!</v>
      </c>
      <c r="C780" s="10"/>
    </row>
    <row r="781" spans="1:3" x14ac:dyDescent="0.25">
      <c r="A781" s="2" t="e">
        <f>IF(B780="","",IF(A780+B780&gt;DATE('Dados gerais'!$B$7,'Dados gerais'!$B$6,28),"",A780+B780))</f>
        <v>#NUM!</v>
      </c>
      <c r="B781" s="8" t="e">
        <f>IF(A781="","",IF(MOD(YEAR(A781),4)=0,VLOOKUP(MONTH(A781),'Dados gerais'!$D$5:$F$16,3),VLOOKUP(MONTH(A781),'Dados gerais'!$D$5:$E$16,2)))</f>
        <v>#NUM!</v>
      </c>
      <c r="C781" s="10"/>
    </row>
    <row r="782" spans="1:3" x14ac:dyDescent="0.25">
      <c r="A782" s="2" t="e">
        <f>IF(B781="","",IF(A781+B781&gt;DATE('Dados gerais'!$B$7,'Dados gerais'!$B$6,28),"",A781+B781))</f>
        <v>#NUM!</v>
      </c>
      <c r="B782" s="8" t="e">
        <f>IF(A782="","",IF(MOD(YEAR(A782),4)=0,VLOOKUP(MONTH(A782),'Dados gerais'!$D$5:$F$16,3),VLOOKUP(MONTH(A782),'Dados gerais'!$D$5:$E$16,2)))</f>
        <v>#NUM!</v>
      </c>
      <c r="C782" s="10"/>
    </row>
    <row r="783" spans="1:3" x14ac:dyDescent="0.25">
      <c r="A783" s="2" t="e">
        <f>IF(B782="","",IF(A782+B782&gt;DATE('Dados gerais'!$B$7,'Dados gerais'!$B$6,28),"",A782+B782))</f>
        <v>#NUM!</v>
      </c>
      <c r="B783" s="8" t="e">
        <f>IF(A783="","",IF(MOD(YEAR(A783),4)=0,VLOOKUP(MONTH(A783),'Dados gerais'!$D$5:$F$16,3),VLOOKUP(MONTH(A783),'Dados gerais'!$D$5:$E$16,2)))</f>
        <v>#NUM!</v>
      </c>
      <c r="C783" s="10"/>
    </row>
    <row r="784" spans="1:3" x14ac:dyDescent="0.25">
      <c r="A784" s="2" t="e">
        <f>IF(B783="","",IF(A783+B783&gt;DATE('Dados gerais'!$B$7,'Dados gerais'!$B$6,28),"",A783+B783))</f>
        <v>#NUM!</v>
      </c>
      <c r="B784" s="8" t="e">
        <f>IF(A784="","",IF(MOD(YEAR(A784),4)=0,VLOOKUP(MONTH(A784),'Dados gerais'!$D$5:$F$16,3),VLOOKUP(MONTH(A784),'Dados gerais'!$D$5:$E$16,2)))</f>
        <v>#NUM!</v>
      </c>
      <c r="C784" s="10"/>
    </row>
    <row r="785" spans="1:3" x14ac:dyDescent="0.25">
      <c r="A785" s="2" t="e">
        <f>IF(B784="","",IF(A784+B784&gt;DATE('Dados gerais'!$B$7,'Dados gerais'!$B$6,28),"",A784+B784))</f>
        <v>#NUM!</v>
      </c>
      <c r="B785" s="8" t="e">
        <f>IF(A785="","",IF(MOD(YEAR(A785),4)=0,VLOOKUP(MONTH(A785),'Dados gerais'!$D$5:$F$16,3),VLOOKUP(MONTH(A785),'Dados gerais'!$D$5:$E$16,2)))</f>
        <v>#NUM!</v>
      </c>
      <c r="C785" s="10"/>
    </row>
    <row r="786" spans="1:3" x14ac:dyDescent="0.25">
      <c r="A786" s="2" t="e">
        <f>IF(B785="","",IF(A785+B785&gt;DATE('Dados gerais'!$B$7,'Dados gerais'!$B$6,28),"",A785+B785))</f>
        <v>#NUM!</v>
      </c>
      <c r="B786" s="8" t="e">
        <f>IF(A786="","",IF(MOD(YEAR(A786),4)=0,VLOOKUP(MONTH(A786),'Dados gerais'!$D$5:$F$16,3),VLOOKUP(MONTH(A786),'Dados gerais'!$D$5:$E$16,2)))</f>
        <v>#NUM!</v>
      </c>
      <c r="C786" s="10"/>
    </row>
    <row r="787" spans="1:3" x14ac:dyDescent="0.25">
      <c r="A787" s="2" t="e">
        <f>IF(B786="","",IF(A786+B786&gt;DATE('Dados gerais'!$B$7,'Dados gerais'!$B$6,28),"",A786+B786))</f>
        <v>#NUM!</v>
      </c>
      <c r="B787" s="8" t="e">
        <f>IF(A787="","",IF(MOD(YEAR(A787),4)=0,VLOOKUP(MONTH(A787),'Dados gerais'!$D$5:$F$16,3),VLOOKUP(MONTH(A787),'Dados gerais'!$D$5:$E$16,2)))</f>
        <v>#NUM!</v>
      </c>
      <c r="C787" s="10"/>
    </row>
    <row r="788" spans="1:3" x14ac:dyDescent="0.25">
      <c r="A788" s="2" t="e">
        <f>IF(B787="","",IF(A787+B787&gt;DATE('Dados gerais'!$B$7,'Dados gerais'!$B$6,28),"",A787+B787))</f>
        <v>#NUM!</v>
      </c>
      <c r="B788" s="8" t="e">
        <f>IF(A788="","",IF(MOD(YEAR(A788),4)=0,VLOOKUP(MONTH(A788),'Dados gerais'!$D$5:$F$16,3),VLOOKUP(MONTH(A788),'Dados gerais'!$D$5:$E$16,2)))</f>
        <v>#NUM!</v>
      </c>
      <c r="C788" s="10"/>
    </row>
    <row r="789" spans="1:3" x14ac:dyDescent="0.25">
      <c r="A789" s="2" t="e">
        <f>IF(B788="","",IF(A788+B788&gt;DATE('Dados gerais'!$B$7,'Dados gerais'!$B$6,28),"",A788+B788))</f>
        <v>#NUM!</v>
      </c>
      <c r="B789" s="8" t="e">
        <f>IF(A789="","",IF(MOD(YEAR(A789),4)=0,VLOOKUP(MONTH(A789),'Dados gerais'!$D$5:$F$16,3),VLOOKUP(MONTH(A789),'Dados gerais'!$D$5:$E$16,2)))</f>
        <v>#NUM!</v>
      </c>
      <c r="C789" s="10"/>
    </row>
    <row r="790" spans="1:3" x14ac:dyDescent="0.25">
      <c r="A790" s="2" t="e">
        <f>IF(B789="","",IF(A789+B789&gt;DATE('Dados gerais'!$B$7,'Dados gerais'!$B$6,28),"",A789+B789))</f>
        <v>#NUM!</v>
      </c>
      <c r="B790" s="8" t="e">
        <f>IF(A790="","",IF(MOD(YEAR(A790),4)=0,VLOOKUP(MONTH(A790),'Dados gerais'!$D$5:$F$16,3),VLOOKUP(MONTH(A790),'Dados gerais'!$D$5:$E$16,2)))</f>
        <v>#NUM!</v>
      </c>
      <c r="C790" s="10"/>
    </row>
    <row r="791" spans="1:3" x14ac:dyDescent="0.25">
      <c r="A791" s="2" t="e">
        <f>IF(B790="","",IF(A790+B790&gt;DATE('Dados gerais'!$B$7,'Dados gerais'!$B$6,28),"",A790+B790))</f>
        <v>#NUM!</v>
      </c>
      <c r="B791" s="8" t="e">
        <f>IF(A791="","",IF(MOD(YEAR(A791),4)=0,VLOOKUP(MONTH(A791),'Dados gerais'!$D$5:$F$16,3),VLOOKUP(MONTH(A791),'Dados gerais'!$D$5:$E$16,2)))</f>
        <v>#NUM!</v>
      </c>
      <c r="C791" s="10"/>
    </row>
    <row r="792" spans="1:3" x14ac:dyDescent="0.25">
      <c r="A792" s="2" t="e">
        <f>IF(B791="","",IF(A791+B791&gt;DATE('Dados gerais'!$B$7,'Dados gerais'!$B$6,28),"",A791+B791))</f>
        <v>#NUM!</v>
      </c>
      <c r="B792" s="8" t="e">
        <f>IF(A792="","",IF(MOD(YEAR(A792),4)=0,VLOOKUP(MONTH(A792),'Dados gerais'!$D$5:$F$16,3),VLOOKUP(MONTH(A792),'Dados gerais'!$D$5:$E$16,2)))</f>
        <v>#NUM!</v>
      </c>
      <c r="C792" s="10"/>
    </row>
    <row r="793" spans="1:3" x14ac:dyDescent="0.25">
      <c r="A793" s="2" t="e">
        <f>IF(B792="","",IF(A792+B792&gt;DATE('Dados gerais'!$B$7,'Dados gerais'!$B$6,28),"",A792+B792))</f>
        <v>#NUM!</v>
      </c>
      <c r="B793" s="8" t="e">
        <f>IF(A793="","",IF(MOD(YEAR(A793),4)=0,VLOOKUP(MONTH(A793),'Dados gerais'!$D$5:$F$16,3),VLOOKUP(MONTH(A793),'Dados gerais'!$D$5:$E$16,2)))</f>
        <v>#NUM!</v>
      </c>
      <c r="C793" s="10"/>
    </row>
    <row r="794" spans="1:3" x14ac:dyDescent="0.25">
      <c r="A794" s="2" t="e">
        <f>IF(B793="","",IF(A793+B793&gt;DATE('Dados gerais'!$B$7,'Dados gerais'!$B$6,28),"",A793+B793))</f>
        <v>#NUM!</v>
      </c>
      <c r="B794" s="8" t="e">
        <f>IF(A794="","",IF(MOD(YEAR(A794),4)=0,VLOOKUP(MONTH(A794),'Dados gerais'!$D$5:$F$16,3),VLOOKUP(MONTH(A794),'Dados gerais'!$D$5:$E$16,2)))</f>
        <v>#NUM!</v>
      </c>
      <c r="C794" s="10"/>
    </row>
    <row r="795" spans="1:3" x14ac:dyDescent="0.25">
      <c r="A795" s="2" t="e">
        <f>IF(B794="","",IF(A794+B794&gt;DATE('Dados gerais'!$B$7,'Dados gerais'!$B$6,28),"",A794+B794))</f>
        <v>#NUM!</v>
      </c>
      <c r="B795" s="8" t="e">
        <f>IF(A795="","",IF(MOD(YEAR(A795),4)=0,VLOOKUP(MONTH(A795),'Dados gerais'!$D$5:$F$16,3),VLOOKUP(MONTH(A795),'Dados gerais'!$D$5:$E$16,2)))</f>
        <v>#NUM!</v>
      </c>
      <c r="C795" s="10"/>
    </row>
    <row r="796" spans="1:3" x14ac:dyDescent="0.25">
      <c r="A796" s="2" t="e">
        <f>IF(B795="","",IF(A795+B795&gt;DATE('Dados gerais'!$B$7,'Dados gerais'!$B$6,28),"",A795+B795))</f>
        <v>#NUM!</v>
      </c>
      <c r="B796" s="8" t="e">
        <f>IF(A796="","",IF(MOD(YEAR(A796),4)=0,VLOOKUP(MONTH(A796),'Dados gerais'!$D$5:$F$16,3),VLOOKUP(MONTH(A796),'Dados gerais'!$D$5:$E$16,2)))</f>
        <v>#NUM!</v>
      </c>
      <c r="C796" s="10"/>
    </row>
    <row r="797" spans="1:3" x14ac:dyDescent="0.25">
      <c r="A797" s="2" t="e">
        <f>IF(B796="","",IF(A796+B796&gt;DATE('Dados gerais'!$B$7,'Dados gerais'!$B$6,28),"",A796+B796))</f>
        <v>#NUM!</v>
      </c>
      <c r="B797" s="8" t="e">
        <f>IF(A797="","",IF(MOD(YEAR(A797),4)=0,VLOOKUP(MONTH(A797),'Dados gerais'!$D$5:$F$16,3),VLOOKUP(MONTH(A797),'Dados gerais'!$D$5:$E$16,2)))</f>
        <v>#NUM!</v>
      </c>
      <c r="C797" s="10"/>
    </row>
    <row r="798" spans="1:3" x14ac:dyDescent="0.25">
      <c r="A798" s="2" t="e">
        <f>IF(B797="","",IF(A797+B797&gt;DATE('Dados gerais'!$B$7,'Dados gerais'!$B$6,28),"",A797+B797))</f>
        <v>#NUM!</v>
      </c>
      <c r="B798" s="8" t="e">
        <f>IF(A798="","",IF(MOD(YEAR(A798),4)=0,VLOOKUP(MONTH(A798),'Dados gerais'!$D$5:$F$16,3),VLOOKUP(MONTH(A798),'Dados gerais'!$D$5:$E$16,2)))</f>
        <v>#NUM!</v>
      </c>
      <c r="C798" s="10"/>
    </row>
    <row r="799" spans="1:3" x14ac:dyDescent="0.25">
      <c r="A799" s="2" t="e">
        <f>IF(B798="","",IF(A798+B798&gt;DATE('Dados gerais'!$B$7,'Dados gerais'!$B$6,28),"",A798+B798))</f>
        <v>#NUM!</v>
      </c>
      <c r="B799" s="8" t="e">
        <f>IF(A799="","",IF(MOD(YEAR(A799),4)=0,VLOOKUP(MONTH(A799),'Dados gerais'!$D$5:$F$16,3),VLOOKUP(MONTH(A799),'Dados gerais'!$D$5:$E$16,2)))</f>
        <v>#NUM!</v>
      </c>
      <c r="C799" s="10"/>
    </row>
    <row r="800" spans="1:3" x14ac:dyDescent="0.25">
      <c r="A800" s="2" t="e">
        <f>IF(B799="","",IF(A799+B799&gt;DATE('Dados gerais'!$B$7,'Dados gerais'!$B$6,28),"",A799+B799))</f>
        <v>#NUM!</v>
      </c>
      <c r="B800" s="8" t="e">
        <f>IF(A800="","",IF(MOD(YEAR(A800),4)=0,VLOOKUP(MONTH(A800),'Dados gerais'!$D$5:$F$16,3),VLOOKUP(MONTH(A800),'Dados gerais'!$D$5:$E$16,2)))</f>
        <v>#NUM!</v>
      </c>
      <c r="C800" s="10"/>
    </row>
    <row r="801" spans="1:3" x14ac:dyDescent="0.25">
      <c r="A801" s="2" t="e">
        <f>IF(B800="","",IF(A800+B800&gt;DATE('Dados gerais'!$B$7,'Dados gerais'!$B$6,28),"",A800+B800))</f>
        <v>#NUM!</v>
      </c>
      <c r="B801" s="8" t="e">
        <f>IF(A801="","",IF(MOD(YEAR(A801),4)=0,VLOOKUP(MONTH(A801),'Dados gerais'!$D$5:$F$16,3),VLOOKUP(MONTH(A801),'Dados gerais'!$D$5:$E$16,2)))</f>
        <v>#NUM!</v>
      </c>
      <c r="C801" s="10"/>
    </row>
    <row r="802" spans="1:3" x14ac:dyDescent="0.25">
      <c r="A802" s="2" t="e">
        <f>IF(B801="","",IF(A801+B801&gt;DATE('Dados gerais'!$B$7,'Dados gerais'!$B$6,28),"",A801+B801))</f>
        <v>#NUM!</v>
      </c>
      <c r="B802" s="8" t="e">
        <f>IF(A802="","",IF(MOD(YEAR(A802),4)=0,VLOOKUP(MONTH(A802),'Dados gerais'!$D$5:$F$16,3),VLOOKUP(MONTH(A802),'Dados gerais'!$D$5:$E$16,2)))</f>
        <v>#NUM!</v>
      </c>
      <c r="C802" s="10"/>
    </row>
    <row r="803" spans="1:3" x14ac:dyDescent="0.25">
      <c r="A803" s="2" t="e">
        <f>IF(B802="","",IF(A802+B802&gt;DATE('Dados gerais'!$B$7,'Dados gerais'!$B$6,28),"",A802+B802))</f>
        <v>#NUM!</v>
      </c>
      <c r="B803" s="8" t="e">
        <f>IF(A803="","",IF(MOD(YEAR(A803),4)=0,VLOOKUP(MONTH(A803),'Dados gerais'!$D$5:$F$16,3),VLOOKUP(MONTH(A803),'Dados gerais'!$D$5:$E$16,2)))</f>
        <v>#NUM!</v>
      </c>
      <c r="C803" s="10"/>
    </row>
    <row r="804" spans="1:3" x14ac:dyDescent="0.25">
      <c r="A804" s="2" t="e">
        <f>IF(B803="","",IF(A803+B803&gt;DATE('Dados gerais'!$B$7,'Dados gerais'!$B$6,28),"",A803+B803))</f>
        <v>#NUM!</v>
      </c>
      <c r="B804" s="8" t="e">
        <f>IF(A804="","",IF(MOD(YEAR(A804),4)=0,VLOOKUP(MONTH(A804),'Dados gerais'!$D$5:$F$16,3),VLOOKUP(MONTH(A804),'Dados gerais'!$D$5:$E$16,2)))</f>
        <v>#NUM!</v>
      </c>
      <c r="C804" s="10"/>
    </row>
    <row r="805" spans="1:3" x14ac:dyDescent="0.25">
      <c r="A805" s="2" t="e">
        <f>IF(B804="","",IF(A804+B804&gt;DATE('Dados gerais'!$B$7,'Dados gerais'!$B$6,28),"",A804+B804))</f>
        <v>#NUM!</v>
      </c>
      <c r="B805" s="8" t="e">
        <f>IF(A805="","",IF(MOD(YEAR(A805),4)=0,VLOOKUP(MONTH(A805),'Dados gerais'!$D$5:$F$16,3),VLOOKUP(MONTH(A805),'Dados gerais'!$D$5:$E$16,2)))</f>
        <v>#NUM!</v>
      </c>
      <c r="C805" s="10"/>
    </row>
    <row r="806" spans="1:3" x14ac:dyDescent="0.25">
      <c r="A806" s="2" t="e">
        <f>IF(B805="","",IF(A805+B805&gt;DATE('Dados gerais'!$B$7,'Dados gerais'!$B$6,28),"",A805+B805))</f>
        <v>#NUM!</v>
      </c>
      <c r="B806" s="8" t="e">
        <f>IF(A806="","",IF(MOD(YEAR(A806),4)=0,VLOOKUP(MONTH(A806),'Dados gerais'!$D$5:$F$16,3),VLOOKUP(MONTH(A806),'Dados gerais'!$D$5:$E$16,2)))</f>
        <v>#NUM!</v>
      </c>
      <c r="C806" s="10"/>
    </row>
    <row r="807" spans="1:3" x14ac:dyDescent="0.25">
      <c r="A807" s="2" t="e">
        <f>IF(B806="","",IF(A806+B806&gt;DATE('Dados gerais'!$B$7,'Dados gerais'!$B$6,28),"",A806+B806))</f>
        <v>#NUM!</v>
      </c>
      <c r="B807" s="8" t="e">
        <f>IF(A807="","",IF(MOD(YEAR(A807),4)=0,VLOOKUP(MONTH(A807),'Dados gerais'!$D$5:$F$16,3),VLOOKUP(MONTH(A807),'Dados gerais'!$D$5:$E$16,2)))</f>
        <v>#NUM!</v>
      </c>
      <c r="C807" s="10"/>
    </row>
    <row r="808" spans="1:3" x14ac:dyDescent="0.25">
      <c r="A808" s="2" t="e">
        <f>IF(B807="","",IF(A807+B807&gt;DATE('Dados gerais'!$B$7,'Dados gerais'!$B$6,28),"",A807+B807))</f>
        <v>#NUM!</v>
      </c>
      <c r="B808" s="8" t="e">
        <f>IF(A808="","",IF(MOD(YEAR(A808),4)=0,VLOOKUP(MONTH(A808),'Dados gerais'!$D$5:$F$16,3),VLOOKUP(MONTH(A808),'Dados gerais'!$D$5:$E$16,2)))</f>
        <v>#NUM!</v>
      </c>
      <c r="C808" s="10"/>
    </row>
    <row r="809" spans="1:3" x14ac:dyDescent="0.25">
      <c r="A809" s="2" t="e">
        <f>IF(B808="","",IF(A808+B808&gt;DATE('Dados gerais'!$B$7,'Dados gerais'!$B$6,28),"",A808+B808))</f>
        <v>#NUM!</v>
      </c>
      <c r="B809" s="8" t="e">
        <f>IF(A809="","",IF(MOD(YEAR(A809),4)=0,VLOOKUP(MONTH(A809),'Dados gerais'!$D$5:$F$16,3),VLOOKUP(MONTH(A809),'Dados gerais'!$D$5:$E$16,2)))</f>
        <v>#NUM!</v>
      </c>
      <c r="C809" s="10"/>
    </row>
    <row r="810" spans="1:3" x14ac:dyDescent="0.25">
      <c r="A810" s="2" t="e">
        <f>IF(B809="","",IF(A809+B809&gt;DATE('Dados gerais'!$B$7,'Dados gerais'!$B$6,28),"",A809+B809))</f>
        <v>#NUM!</v>
      </c>
      <c r="B810" s="8" t="e">
        <f>IF(A810="","",IF(MOD(YEAR(A810),4)=0,VLOOKUP(MONTH(A810),'Dados gerais'!$D$5:$F$16,3),VLOOKUP(MONTH(A810),'Dados gerais'!$D$5:$E$16,2)))</f>
        <v>#NUM!</v>
      </c>
      <c r="C810" s="10"/>
    </row>
    <row r="811" spans="1:3" x14ac:dyDescent="0.25">
      <c r="A811" s="2" t="e">
        <f>IF(B810="","",IF(A810+B810&gt;DATE('Dados gerais'!$B$7,'Dados gerais'!$B$6,28),"",A810+B810))</f>
        <v>#NUM!</v>
      </c>
      <c r="B811" s="8" t="e">
        <f>IF(A811="","",IF(MOD(YEAR(A811),4)=0,VLOOKUP(MONTH(A811),'Dados gerais'!$D$5:$F$16,3),VLOOKUP(MONTH(A811),'Dados gerais'!$D$5:$E$16,2)))</f>
        <v>#NUM!</v>
      </c>
      <c r="C811" s="10"/>
    </row>
    <row r="812" spans="1:3" x14ac:dyDescent="0.25">
      <c r="A812" s="2" t="e">
        <f>IF(B811="","",IF(A811+B811&gt;DATE('Dados gerais'!$B$7,'Dados gerais'!$B$6,28),"",A811+B811))</f>
        <v>#NUM!</v>
      </c>
      <c r="B812" s="8" t="e">
        <f>IF(A812="","",IF(MOD(YEAR(A812),4)=0,VLOOKUP(MONTH(A812),'Dados gerais'!$D$5:$F$16,3),VLOOKUP(MONTH(A812),'Dados gerais'!$D$5:$E$16,2)))</f>
        <v>#NUM!</v>
      </c>
      <c r="C812" s="10"/>
    </row>
    <row r="813" spans="1:3" x14ac:dyDescent="0.25">
      <c r="A813" s="2" t="e">
        <f>IF(B812="","",IF(A812+B812&gt;DATE('Dados gerais'!$B$7,'Dados gerais'!$B$6,28),"",A812+B812))</f>
        <v>#NUM!</v>
      </c>
      <c r="B813" s="8" t="e">
        <f>IF(A813="","",IF(MOD(YEAR(A813),4)=0,VLOOKUP(MONTH(A813),'Dados gerais'!$D$5:$F$16,3),VLOOKUP(MONTH(A813),'Dados gerais'!$D$5:$E$16,2)))</f>
        <v>#NUM!</v>
      </c>
      <c r="C813" s="10"/>
    </row>
    <row r="814" spans="1:3" x14ac:dyDescent="0.25">
      <c r="A814" s="2" t="e">
        <f>IF(B813="","",IF(A813+B813&gt;DATE('Dados gerais'!$B$7,'Dados gerais'!$B$6,28),"",A813+B813))</f>
        <v>#NUM!</v>
      </c>
      <c r="B814" s="8" t="e">
        <f>IF(A814="","",IF(MOD(YEAR(A814),4)=0,VLOOKUP(MONTH(A814),'Dados gerais'!$D$5:$F$16,3),VLOOKUP(MONTH(A814),'Dados gerais'!$D$5:$E$16,2)))</f>
        <v>#NUM!</v>
      </c>
      <c r="C814" s="10"/>
    </row>
    <row r="815" spans="1:3" x14ac:dyDescent="0.25">
      <c r="A815" s="2" t="e">
        <f>IF(B814="","",IF(A814+B814&gt;DATE('Dados gerais'!$B$7,'Dados gerais'!$B$6,28),"",A814+B814))</f>
        <v>#NUM!</v>
      </c>
      <c r="B815" s="8" t="e">
        <f>IF(A815="","",IF(MOD(YEAR(A815),4)=0,VLOOKUP(MONTH(A815),'Dados gerais'!$D$5:$F$16,3),VLOOKUP(MONTH(A815),'Dados gerais'!$D$5:$E$16,2)))</f>
        <v>#NUM!</v>
      </c>
      <c r="C815" s="10"/>
    </row>
    <row r="816" spans="1:3" x14ac:dyDescent="0.25">
      <c r="A816" s="2" t="e">
        <f>IF(B815="","",IF(A815+B815&gt;DATE('Dados gerais'!$B$7,'Dados gerais'!$B$6,28),"",A815+B815))</f>
        <v>#NUM!</v>
      </c>
      <c r="B816" s="8" t="e">
        <f>IF(A816="","",IF(MOD(YEAR(A816),4)=0,VLOOKUP(MONTH(A816),'Dados gerais'!$D$5:$F$16,3),VLOOKUP(MONTH(A816),'Dados gerais'!$D$5:$E$16,2)))</f>
        <v>#NUM!</v>
      </c>
      <c r="C816" s="10"/>
    </row>
    <row r="817" spans="1:3" x14ac:dyDescent="0.25">
      <c r="A817" s="2" t="e">
        <f>IF(B816="","",IF(A816+B816&gt;DATE('Dados gerais'!$B$7,'Dados gerais'!$B$6,28),"",A816+B816))</f>
        <v>#NUM!</v>
      </c>
      <c r="B817" s="8" t="e">
        <f>IF(A817="","",IF(MOD(YEAR(A817),4)=0,VLOOKUP(MONTH(A817),'Dados gerais'!$D$5:$F$16,3),VLOOKUP(MONTH(A817),'Dados gerais'!$D$5:$E$16,2)))</f>
        <v>#NUM!</v>
      </c>
      <c r="C817" s="10"/>
    </row>
    <row r="818" spans="1:3" x14ac:dyDescent="0.25">
      <c r="A818" s="2" t="e">
        <f>IF(B817="","",IF(A817+B817&gt;DATE('Dados gerais'!$B$7,'Dados gerais'!$B$6,28),"",A817+B817))</f>
        <v>#NUM!</v>
      </c>
      <c r="B818" s="8" t="e">
        <f>IF(A818="","",IF(MOD(YEAR(A818),4)=0,VLOOKUP(MONTH(A818),'Dados gerais'!$D$5:$F$16,3),VLOOKUP(MONTH(A818),'Dados gerais'!$D$5:$E$16,2)))</f>
        <v>#NUM!</v>
      </c>
      <c r="C818" s="10"/>
    </row>
    <row r="819" spans="1:3" x14ac:dyDescent="0.25">
      <c r="A819" s="2" t="e">
        <f>IF(B818="","",IF(A818+B818&gt;DATE('Dados gerais'!$B$7,'Dados gerais'!$B$6,28),"",A818+B818))</f>
        <v>#NUM!</v>
      </c>
      <c r="B819" s="8" t="e">
        <f>IF(A819="","",IF(MOD(YEAR(A819),4)=0,VLOOKUP(MONTH(A819),'Dados gerais'!$D$5:$F$16,3),VLOOKUP(MONTH(A819),'Dados gerais'!$D$5:$E$16,2)))</f>
        <v>#NUM!</v>
      </c>
      <c r="C819" s="10"/>
    </row>
    <row r="820" spans="1:3" x14ac:dyDescent="0.25">
      <c r="A820" s="2" t="e">
        <f>IF(B819="","",IF(A819+B819&gt;DATE('Dados gerais'!$B$7,'Dados gerais'!$B$6,28),"",A819+B819))</f>
        <v>#NUM!</v>
      </c>
      <c r="B820" s="8" t="e">
        <f>IF(A820="","",IF(MOD(YEAR(A820),4)=0,VLOOKUP(MONTH(A820),'Dados gerais'!$D$5:$F$16,3),VLOOKUP(MONTH(A820),'Dados gerais'!$D$5:$E$16,2)))</f>
        <v>#NUM!</v>
      </c>
      <c r="C820" s="10"/>
    </row>
    <row r="821" spans="1:3" x14ac:dyDescent="0.25">
      <c r="A821" s="2" t="e">
        <f>IF(B820="","",IF(A820+B820&gt;DATE('Dados gerais'!$B$7,'Dados gerais'!$B$6,28),"",A820+B820))</f>
        <v>#NUM!</v>
      </c>
      <c r="B821" s="8" t="e">
        <f>IF(A821="","",IF(MOD(YEAR(A821),4)=0,VLOOKUP(MONTH(A821),'Dados gerais'!$D$5:$F$16,3),VLOOKUP(MONTH(A821),'Dados gerais'!$D$5:$E$16,2)))</f>
        <v>#NUM!</v>
      </c>
      <c r="C821" s="10"/>
    </row>
    <row r="822" spans="1:3" x14ac:dyDescent="0.25">
      <c r="A822" s="2" t="e">
        <f>IF(B821="","",IF(A821+B821&gt;DATE('Dados gerais'!$B$7,'Dados gerais'!$B$6,28),"",A821+B821))</f>
        <v>#NUM!</v>
      </c>
      <c r="B822" s="8" t="e">
        <f>IF(A822="","",IF(MOD(YEAR(A822),4)=0,VLOOKUP(MONTH(A822),'Dados gerais'!$D$5:$F$16,3),VLOOKUP(MONTH(A822),'Dados gerais'!$D$5:$E$16,2)))</f>
        <v>#NUM!</v>
      </c>
      <c r="C822" s="10"/>
    </row>
    <row r="823" spans="1:3" x14ac:dyDescent="0.25">
      <c r="A823" s="2" t="e">
        <f>IF(B822="","",IF(A822+B822&gt;DATE('Dados gerais'!$B$7,'Dados gerais'!$B$6,28),"",A822+B822))</f>
        <v>#NUM!</v>
      </c>
      <c r="B823" s="8" t="e">
        <f>IF(A823="","",IF(MOD(YEAR(A823),4)=0,VLOOKUP(MONTH(A823),'Dados gerais'!$D$5:$F$16,3),VLOOKUP(MONTH(A823),'Dados gerais'!$D$5:$E$16,2)))</f>
        <v>#NUM!</v>
      </c>
      <c r="C823" s="10"/>
    </row>
    <row r="824" spans="1:3" x14ac:dyDescent="0.25">
      <c r="A824" s="2" t="e">
        <f>IF(B823="","",IF(A823+B823&gt;DATE('Dados gerais'!$B$7,'Dados gerais'!$B$6,28),"",A823+B823))</f>
        <v>#NUM!</v>
      </c>
      <c r="B824" s="8" t="e">
        <f>IF(A824="","",IF(MOD(YEAR(A824),4)=0,VLOOKUP(MONTH(A824),'Dados gerais'!$D$5:$F$16,3),VLOOKUP(MONTH(A824),'Dados gerais'!$D$5:$E$16,2)))</f>
        <v>#NUM!</v>
      </c>
      <c r="C824" s="10"/>
    </row>
    <row r="825" spans="1:3" x14ac:dyDescent="0.25">
      <c r="A825" s="2" t="e">
        <f>IF(B824="","",IF(A824+B824&gt;DATE('Dados gerais'!$B$7,'Dados gerais'!$B$6,28),"",A824+B824))</f>
        <v>#NUM!</v>
      </c>
      <c r="B825" s="8" t="e">
        <f>IF(A825="","",IF(MOD(YEAR(A825),4)=0,VLOOKUP(MONTH(A825),'Dados gerais'!$D$5:$F$16,3),VLOOKUP(MONTH(A825),'Dados gerais'!$D$5:$E$16,2)))</f>
        <v>#NUM!</v>
      </c>
      <c r="C825" s="10"/>
    </row>
    <row r="826" spans="1:3" x14ac:dyDescent="0.25">
      <c r="A826" s="2" t="e">
        <f>IF(B825="","",IF(A825+B825&gt;DATE('Dados gerais'!$B$7,'Dados gerais'!$B$6,28),"",A825+B825))</f>
        <v>#NUM!</v>
      </c>
      <c r="B826" s="8" t="e">
        <f>IF(A826="","",IF(MOD(YEAR(A826),4)=0,VLOOKUP(MONTH(A826),'Dados gerais'!$D$5:$F$16,3),VLOOKUP(MONTH(A826),'Dados gerais'!$D$5:$E$16,2)))</f>
        <v>#NUM!</v>
      </c>
      <c r="C826" s="10"/>
    </row>
    <row r="827" spans="1:3" x14ac:dyDescent="0.25">
      <c r="A827" s="2" t="e">
        <f>IF(B826="","",IF(A826+B826&gt;DATE('Dados gerais'!$B$7,'Dados gerais'!$B$6,28),"",A826+B826))</f>
        <v>#NUM!</v>
      </c>
      <c r="B827" s="8" t="e">
        <f>IF(A827="","",IF(MOD(YEAR(A827),4)=0,VLOOKUP(MONTH(A827),'Dados gerais'!$D$5:$F$16,3),VLOOKUP(MONTH(A827),'Dados gerais'!$D$5:$E$16,2)))</f>
        <v>#NUM!</v>
      </c>
      <c r="C827" s="10"/>
    </row>
    <row r="828" spans="1:3" x14ac:dyDescent="0.25">
      <c r="A828" s="2" t="e">
        <f>IF(B827="","",IF(A827+B827&gt;DATE('Dados gerais'!$B$7,'Dados gerais'!$B$6,28),"",A827+B827))</f>
        <v>#NUM!</v>
      </c>
      <c r="B828" s="8" t="e">
        <f>IF(A828="","",IF(MOD(YEAR(A828),4)=0,VLOOKUP(MONTH(A828),'Dados gerais'!$D$5:$F$16,3),VLOOKUP(MONTH(A828),'Dados gerais'!$D$5:$E$16,2)))</f>
        <v>#NUM!</v>
      </c>
      <c r="C828" s="10"/>
    </row>
    <row r="829" spans="1:3" x14ac:dyDescent="0.25">
      <c r="A829" s="2" t="e">
        <f>IF(B828="","",IF(A828+B828&gt;DATE('Dados gerais'!$B$7,'Dados gerais'!$B$6,28),"",A828+B828))</f>
        <v>#NUM!</v>
      </c>
      <c r="B829" s="8" t="e">
        <f>IF(A829="","",IF(MOD(YEAR(A829),4)=0,VLOOKUP(MONTH(A829),'Dados gerais'!$D$5:$F$16,3),VLOOKUP(MONTH(A829),'Dados gerais'!$D$5:$E$16,2)))</f>
        <v>#NUM!</v>
      </c>
      <c r="C829" s="10"/>
    </row>
    <row r="830" spans="1:3" x14ac:dyDescent="0.25">
      <c r="A830" s="2" t="e">
        <f>IF(B829="","",IF(A829+B829&gt;DATE('Dados gerais'!$B$7,'Dados gerais'!$B$6,28),"",A829+B829))</f>
        <v>#NUM!</v>
      </c>
      <c r="B830" s="8" t="e">
        <f>IF(A830="","",IF(MOD(YEAR(A830),4)=0,VLOOKUP(MONTH(A830),'Dados gerais'!$D$5:$F$16,3),VLOOKUP(MONTH(A830),'Dados gerais'!$D$5:$E$16,2)))</f>
        <v>#NUM!</v>
      </c>
      <c r="C830" s="10"/>
    </row>
    <row r="831" spans="1:3" x14ac:dyDescent="0.25">
      <c r="A831" s="2" t="e">
        <f>IF(B830="","",IF(A830+B830&gt;DATE('Dados gerais'!$B$7,'Dados gerais'!$B$6,28),"",A830+B830))</f>
        <v>#NUM!</v>
      </c>
      <c r="B831" s="8" t="e">
        <f>IF(A831="","",IF(MOD(YEAR(A831),4)=0,VLOOKUP(MONTH(A831),'Dados gerais'!$D$5:$F$16,3),VLOOKUP(MONTH(A831),'Dados gerais'!$D$5:$E$16,2)))</f>
        <v>#NUM!</v>
      </c>
      <c r="C831" s="10"/>
    </row>
    <row r="832" spans="1:3" x14ac:dyDescent="0.25">
      <c r="A832" s="2" t="e">
        <f>IF(B831="","",IF(A831+B831&gt;DATE('Dados gerais'!$B$7,'Dados gerais'!$B$6,28),"",A831+B831))</f>
        <v>#NUM!</v>
      </c>
      <c r="B832" s="8" t="e">
        <f>IF(A832="","",IF(MOD(YEAR(A832),4)=0,VLOOKUP(MONTH(A832),'Dados gerais'!$D$5:$F$16,3),VLOOKUP(MONTH(A832),'Dados gerais'!$D$5:$E$16,2)))</f>
        <v>#NUM!</v>
      </c>
      <c r="C832" s="10"/>
    </row>
    <row r="833" spans="1:3" x14ac:dyDescent="0.25">
      <c r="A833" s="2" t="e">
        <f>IF(B832="","",IF(A832+B832&gt;DATE('Dados gerais'!$B$7,'Dados gerais'!$B$6,28),"",A832+B832))</f>
        <v>#NUM!</v>
      </c>
      <c r="B833" s="8" t="e">
        <f>IF(A833="","",IF(MOD(YEAR(A833),4)=0,VLOOKUP(MONTH(A833),'Dados gerais'!$D$5:$F$16,3),VLOOKUP(MONTH(A833),'Dados gerais'!$D$5:$E$16,2)))</f>
        <v>#NUM!</v>
      </c>
      <c r="C833" s="10"/>
    </row>
    <row r="834" spans="1:3" x14ac:dyDescent="0.25">
      <c r="A834" s="2" t="e">
        <f>IF(B833="","",IF(A833+B833&gt;DATE('Dados gerais'!$B$7,'Dados gerais'!$B$6,28),"",A833+B833))</f>
        <v>#NUM!</v>
      </c>
      <c r="B834" s="8" t="e">
        <f>IF(A834="","",IF(MOD(YEAR(A834),4)=0,VLOOKUP(MONTH(A834),'Dados gerais'!$D$5:$F$16,3),VLOOKUP(MONTH(A834),'Dados gerais'!$D$5:$E$16,2)))</f>
        <v>#NUM!</v>
      </c>
      <c r="C834" s="10"/>
    </row>
    <row r="835" spans="1:3" x14ac:dyDescent="0.25">
      <c r="A835" s="2" t="e">
        <f>IF(B834="","",IF(A834+B834&gt;DATE('Dados gerais'!$B$7,'Dados gerais'!$B$6,28),"",A834+B834))</f>
        <v>#NUM!</v>
      </c>
      <c r="B835" s="8" t="e">
        <f>IF(A835="","",IF(MOD(YEAR(A835),4)=0,VLOOKUP(MONTH(A835),'Dados gerais'!$D$5:$F$16,3),VLOOKUP(MONTH(A835),'Dados gerais'!$D$5:$E$16,2)))</f>
        <v>#NUM!</v>
      </c>
      <c r="C835" s="10"/>
    </row>
    <row r="836" spans="1:3" x14ac:dyDescent="0.25">
      <c r="A836" s="2" t="e">
        <f>IF(B835="","",IF(A835+B835&gt;DATE('Dados gerais'!$B$7,'Dados gerais'!$B$6,28),"",A835+B835))</f>
        <v>#NUM!</v>
      </c>
      <c r="B836" s="8" t="e">
        <f>IF(A836="","",IF(MOD(YEAR(A836),4)=0,VLOOKUP(MONTH(A836),'Dados gerais'!$D$5:$F$16,3),VLOOKUP(MONTH(A836),'Dados gerais'!$D$5:$E$16,2)))</f>
        <v>#NUM!</v>
      </c>
      <c r="C836" s="10"/>
    </row>
    <row r="837" spans="1:3" x14ac:dyDescent="0.25">
      <c r="A837" s="2" t="e">
        <f>IF(B836="","",IF(A836+B836&gt;DATE('Dados gerais'!$B$7,'Dados gerais'!$B$6,28),"",A836+B836))</f>
        <v>#NUM!</v>
      </c>
      <c r="B837" s="8" t="e">
        <f>IF(A837="","",IF(MOD(YEAR(A837),4)=0,VLOOKUP(MONTH(A837),'Dados gerais'!$D$5:$F$16,3),VLOOKUP(MONTH(A837),'Dados gerais'!$D$5:$E$16,2)))</f>
        <v>#NUM!</v>
      </c>
      <c r="C837" s="10"/>
    </row>
    <row r="838" spans="1:3" x14ac:dyDescent="0.25">
      <c r="A838" s="2" t="e">
        <f>IF(B837="","",IF(A837+B837&gt;DATE('Dados gerais'!$B$7,'Dados gerais'!$B$6,28),"",A837+B837))</f>
        <v>#NUM!</v>
      </c>
      <c r="B838" s="8" t="e">
        <f>IF(A838="","",IF(MOD(YEAR(A838),4)=0,VLOOKUP(MONTH(A838),'Dados gerais'!$D$5:$F$16,3),VLOOKUP(MONTH(A838),'Dados gerais'!$D$5:$E$16,2)))</f>
        <v>#NUM!</v>
      </c>
      <c r="C838" s="10"/>
    </row>
    <row r="839" spans="1:3" x14ac:dyDescent="0.25">
      <c r="A839" s="2" t="e">
        <f>IF(B838="","",IF(A838+B838&gt;DATE('Dados gerais'!$B$7,'Dados gerais'!$B$6,28),"",A838+B838))</f>
        <v>#NUM!</v>
      </c>
      <c r="B839" s="8" t="e">
        <f>IF(A839="","",IF(MOD(YEAR(A839),4)=0,VLOOKUP(MONTH(A839),'Dados gerais'!$D$5:$F$16,3),VLOOKUP(MONTH(A839),'Dados gerais'!$D$5:$E$16,2)))</f>
        <v>#NUM!</v>
      </c>
      <c r="C839" s="10"/>
    </row>
    <row r="840" spans="1:3" x14ac:dyDescent="0.25">
      <c r="A840" s="2" t="e">
        <f>IF(B839="","",IF(A839+B839&gt;DATE('Dados gerais'!$B$7,'Dados gerais'!$B$6,28),"",A839+B839))</f>
        <v>#NUM!</v>
      </c>
      <c r="B840" s="8" t="e">
        <f>IF(A840="","",IF(MOD(YEAR(A840),4)=0,VLOOKUP(MONTH(A840),'Dados gerais'!$D$5:$F$16,3),VLOOKUP(MONTH(A840),'Dados gerais'!$D$5:$E$16,2)))</f>
        <v>#NUM!</v>
      </c>
      <c r="C840" s="10"/>
    </row>
    <row r="841" spans="1:3" x14ac:dyDescent="0.25">
      <c r="A841" s="2" t="e">
        <f>IF(B840="","",IF(A840+B840&gt;DATE('Dados gerais'!$B$7,'Dados gerais'!$B$6,28),"",A840+B840))</f>
        <v>#NUM!</v>
      </c>
      <c r="B841" s="8" t="e">
        <f>IF(A841="","",IF(MOD(YEAR(A841),4)=0,VLOOKUP(MONTH(A841),'Dados gerais'!$D$5:$F$16,3),VLOOKUP(MONTH(A841),'Dados gerais'!$D$5:$E$16,2)))</f>
        <v>#NUM!</v>
      </c>
      <c r="C841" s="10"/>
    </row>
    <row r="842" spans="1:3" x14ac:dyDescent="0.25">
      <c r="A842" s="2" t="e">
        <f>IF(B841="","",IF(A841+B841&gt;DATE('Dados gerais'!$B$7,'Dados gerais'!$B$6,28),"",A841+B841))</f>
        <v>#NUM!</v>
      </c>
      <c r="B842" s="8" t="e">
        <f>IF(A842="","",IF(MOD(YEAR(A842),4)=0,VLOOKUP(MONTH(A842),'Dados gerais'!$D$5:$F$16,3),VLOOKUP(MONTH(A842),'Dados gerais'!$D$5:$E$16,2)))</f>
        <v>#NUM!</v>
      </c>
      <c r="C842" s="10"/>
    </row>
    <row r="843" spans="1:3" x14ac:dyDescent="0.25">
      <c r="A843" s="2" t="e">
        <f>IF(B842="","",IF(A842+B842&gt;DATE('Dados gerais'!$B$7,'Dados gerais'!$B$6,28),"",A842+B842))</f>
        <v>#NUM!</v>
      </c>
      <c r="B843" s="8" t="e">
        <f>IF(A843="","",IF(MOD(YEAR(A843),4)=0,VLOOKUP(MONTH(A843),'Dados gerais'!$D$5:$F$16,3),VLOOKUP(MONTH(A843),'Dados gerais'!$D$5:$E$16,2)))</f>
        <v>#NUM!</v>
      </c>
      <c r="C843" s="10"/>
    </row>
    <row r="844" spans="1:3" x14ac:dyDescent="0.25">
      <c r="A844" s="2" t="e">
        <f>IF(B843="","",IF(A843+B843&gt;DATE('Dados gerais'!$B$7,'Dados gerais'!$B$6,28),"",A843+B843))</f>
        <v>#NUM!</v>
      </c>
      <c r="B844" s="8" t="e">
        <f>IF(A844="","",IF(MOD(YEAR(A844),4)=0,VLOOKUP(MONTH(A844),'Dados gerais'!$D$5:$F$16,3),VLOOKUP(MONTH(A844),'Dados gerais'!$D$5:$E$16,2)))</f>
        <v>#NUM!</v>
      </c>
      <c r="C844" s="10"/>
    </row>
    <row r="845" spans="1:3" x14ac:dyDescent="0.25">
      <c r="A845" s="2" t="e">
        <f>IF(B844="","",IF(A844+B844&gt;DATE('Dados gerais'!$B$7,'Dados gerais'!$B$6,28),"",A844+B844))</f>
        <v>#NUM!</v>
      </c>
      <c r="B845" s="8" t="e">
        <f>IF(A845="","",IF(MOD(YEAR(A845),4)=0,VLOOKUP(MONTH(A845),'Dados gerais'!$D$5:$F$16,3),VLOOKUP(MONTH(A845),'Dados gerais'!$D$5:$E$16,2)))</f>
        <v>#NUM!</v>
      </c>
      <c r="C845" s="10"/>
    </row>
    <row r="846" spans="1:3" x14ac:dyDescent="0.25">
      <c r="A846" s="2" t="e">
        <f>IF(B845="","",IF(A845+B845&gt;DATE('Dados gerais'!$B$7,'Dados gerais'!$B$6,28),"",A845+B845))</f>
        <v>#NUM!</v>
      </c>
      <c r="B846" s="8" t="e">
        <f>IF(A846="","",IF(MOD(YEAR(A846),4)=0,VLOOKUP(MONTH(A846),'Dados gerais'!$D$5:$F$16,3),VLOOKUP(MONTH(A846),'Dados gerais'!$D$5:$E$16,2)))</f>
        <v>#NUM!</v>
      </c>
      <c r="C846" s="10"/>
    </row>
    <row r="847" spans="1:3" x14ac:dyDescent="0.25">
      <c r="A847" s="2" t="e">
        <f>IF(B846="","",IF(A846+B846&gt;DATE('Dados gerais'!$B$7,'Dados gerais'!$B$6,28),"",A846+B846))</f>
        <v>#NUM!</v>
      </c>
      <c r="B847" s="8" t="e">
        <f>IF(A847="","",IF(MOD(YEAR(A847),4)=0,VLOOKUP(MONTH(A847),'Dados gerais'!$D$5:$F$16,3),VLOOKUP(MONTH(A847),'Dados gerais'!$D$5:$E$16,2)))</f>
        <v>#NUM!</v>
      </c>
      <c r="C847" s="10"/>
    </row>
    <row r="848" spans="1:3" x14ac:dyDescent="0.25">
      <c r="A848" s="2" t="e">
        <f>IF(B847="","",IF(A847+B847&gt;DATE('Dados gerais'!$B$7,'Dados gerais'!$B$6,28),"",A847+B847))</f>
        <v>#NUM!</v>
      </c>
      <c r="B848" s="8" t="e">
        <f>IF(A848="","",IF(MOD(YEAR(A848),4)=0,VLOOKUP(MONTH(A848),'Dados gerais'!$D$5:$F$16,3),VLOOKUP(MONTH(A848),'Dados gerais'!$D$5:$E$16,2)))</f>
        <v>#NUM!</v>
      </c>
      <c r="C848" s="10"/>
    </row>
    <row r="849" spans="1:3" x14ac:dyDescent="0.25">
      <c r="A849" s="2" t="e">
        <f>IF(B848="","",IF(A848+B848&gt;DATE('Dados gerais'!$B$7,'Dados gerais'!$B$6,28),"",A848+B848))</f>
        <v>#NUM!</v>
      </c>
      <c r="B849" s="8" t="e">
        <f>IF(A849="","",IF(MOD(YEAR(A849),4)=0,VLOOKUP(MONTH(A849),'Dados gerais'!$D$5:$F$16,3),VLOOKUP(MONTH(A849),'Dados gerais'!$D$5:$E$16,2)))</f>
        <v>#NUM!</v>
      </c>
      <c r="C849" s="10"/>
    </row>
    <row r="850" spans="1:3" x14ac:dyDescent="0.25">
      <c r="A850" s="2" t="e">
        <f>IF(B849="","",IF(A849+B849&gt;DATE('Dados gerais'!$B$7,'Dados gerais'!$B$6,28),"",A849+B849))</f>
        <v>#NUM!</v>
      </c>
      <c r="B850" s="8" t="e">
        <f>IF(A850="","",IF(MOD(YEAR(A850),4)=0,VLOOKUP(MONTH(A850),'Dados gerais'!$D$5:$F$16,3),VLOOKUP(MONTH(A850),'Dados gerais'!$D$5:$E$16,2)))</f>
        <v>#NUM!</v>
      </c>
      <c r="C850" s="10"/>
    </row>
    <row r="851" spans="1:3" x14ac:dyDescent="0.25">
      <c r="A851" s="2" t="e">
        <f>IF(B850="","",IF(A850+B850&gt;DATE('Dados gerais'!$B$7,'Dados gerais'!$B$6,28),"",A850+B850))</f>
        <v>#NUM!</v>
      </c>
      <c r="B851" s="8" t="e">
        <f>IF(A851="","",IF(MOD(YEAR(A851),4)=0,VLOOKUP(MONTH(A851),'Dados gerais'!$D$5:$F$16,3),VLOOKUP(MONTH(A851),'Dados gerais'!$D$5:$E$16,2)))</f>
        <v>#NUM!</v>
      </c>
      <c r="C851" s="10"/>
    </row>
    <row r="852" spans="1:3" x14ac:dyDescent="0.25">
      <c r="A852" s="2" t="e">
        <f>IF(B851="","",IF(A851+B851&gt;DATE('Dados gerais'!$B$7,'Dados gerais'!$B$6,28),"",A851+B851))</f>
        <v>#NUM!</v>
      </c>
      <c r="B852" s="8" t="e">
        <f>IF(A852="","",IF(MOD(YEAR(A852),4)=0,VLOOKUP(MONTH(A852),'Dados gerais'!$D$5:$F$16,3),VLOOKUP(MONTH(A852),'Dados gerais'!$D$5:$E$16,2)))</f>
        <v>#NUM!</v>
      </c>
      <c r="C852" s="10"/>
    </row>
    <row r="853" spans="1:3" x14ac:dyDescent="0.25">
      <c r="A853" s="2" t="e">
        <f>IF(B852="","",IF(A852+B852&gt;DATE('Dados gerais'!$B$7,'Dados gerais'!$B$6,28),"",A852+B852))</f>
        <v>#NUM!</v>
      </c>
      <c r="B853" s="8" t="e">
        <f>IF(A853="","",IF(MOD(YEAR(A853),4)=0,VLOOKUP(MONTH(A853),'Dados gerais'!$D$5:$F$16,3),VLOOKUP(MONTH(A853),'Dados gerais'!$D$5:$E$16,2)))</f>
        <v>#NUM!</v>
      </c>
      <c r="C853" s="10"/>
    </row>
    <row r="854" spans="1:3" x14ac:dyDescent="0.25">
      <c r="A854" s="2" t="e">
        <f>IF(B853="","",IF(A853+B853&gt;DATE('Dados gerais'!$B$7,'Dados gerais'!$B$6,28),"",A853+B853))</f>
        <v>#NUM!</v>
      </c>
      <c r="B854" s="8" t="e">
        <f>IF(A854="","",IF(MOD(YEAR(A854),4)=0,VLOOKUP(MONTH(A854),'Dados gerais'!$D$5:$F$16,3),VLOOKUP(MONTH(A854),'Dados gerais'!$D$5:$E$16,2)))</f>
        <v>#NUM!</v>
      </c>
      <c r="C854" s="10"/>
    </row>
    <row r="855" spans="1:3" x14ac:dyDescent="0.25">
      <c r="A855" s="2" t="e">
        <f>IF(B854="","",IF(A854+B854&gt;DATE('Dados gerais'!$B$7,'Dados gerais'!$B$6,28),"",A854+B854))</f>
        <v>#NUM!</v>
      </c>
      <c r="B855" s="8" t="e">
        <f>IF(A855="","",IF(MOD(YEAR(A855),4)=0,VLOOKUP(MONTH(A855),'Dados gerais'!$D$5:$F$16,3),VLOOKUP(MONTH(A855),'Dados gerais'!$D$5:$E$16,2)))</f>
        <v>#NUM!</v>
      </c>
      <c r="C855" s="10"/>
    </row>
    <row r="856" spans="1:3" x14ac:dyDescent="0.25">
      <c r="A856" s="2" t="e">
        <f>IF(B855="","",IF(A855+B855&gt;DATE('Dados gerais'!$B$7,'Dados gerais'!$B$6,28),"",A855+B855))</f>
        <v>#NUM!</v>
      </c>
      <c r="B856" s="8" t="e">
        <f>IF(A856="","",IF(MOD(YEAR(A856),4)=0,VLOOKUP(MONTH(A856),'Dados gerais'!$D$5:$F$16,3),VLOOKUP(MONTH(A856),'Dados gerais'!$D$5:$E$16,2)))</f>
        <v>#NUM!</v>
      </c>
      <c r="C856" s="10"/>
    </row>
    <row r="857" spans="1:3" x14ac:dyDescent="0.25">
      <c r="A857" s="2" t="e">
        <f>IF(B856="","",IF(A856+B856&gt;DATE('Dados gerais'!$B$7,'Dados gerais'!$B$6,28),"",A856+B856))</f>
        <v>#NUM!</v>
      </c>
      <c r="B857" s="8" t="e">
        <f>IF(A857="","",IF(MOD(YEAR(A857),4)=0,VLOOKUP(MONTH(A857),'Dados gerais'!$D$5:$F$16,3),VLOOKUP(MONTH(A857),'Dados gerais'!$D$5:$E$16,2)))</f>
        <v>#NUM!</v>
      </c>
      <c r="C857" s="10"/>
    </row>
    <row r="858" spans="1:3" x14ac:dyDescent="0.25">
      <c r="A858" s="2" t="e">
        <f>IF(B857="","",IF(A857+B857&gt;DATE('Dados gerais'!$B$7,'Dados gerais'!$B$6,28),"",A857+B857))</f>
        <v>#NUM!</v>
      </c>
      <c r="B858" s="8" t="e">
        <f>IF(A858="","",IF(MOD(YEAR(A858),4)=0,VLOOKUP(MONTH(A858),'Dados gerais'!$D$5:$F$16,3),VLOOKUP(MONTH(A858),'Dados gerais'!$D$5:$E$16,2)))</f>
        <v>#NUM!</v>
      </c>
      <c r="C858" s="10"/>
    </row>
    <row r="859" spans="1:3" x14ac:dyDescent="0.25">
      <c r="A859" s="2" t="e">
        <f>IF(B858="","",IF(A858+B858&gt;DATE('Dados gerais'!$B$7,'Dados gerais'!$B$6,28),"",A858+B858))</f>
        <v>#NUM!</v>
      </c>
      <c r="B859" s="8" t="e">
        <f>IF(A859="","",IF(MOD(YEAR(A859),4)=0,VLOOKUP(MONTH(A859),'Dados gerais'!$D$5:$F$16,3),VLOOKUP(MONTH(A859),'Dados gerais'!$D$5:$E$16,2)))</f>
        <v>#NUM!</v>
      </c>
      <c r="C859" s="10"/>
    </row>
    <row r="860" spans="1:3" x14ac:dyDescent="0.25">
      <c r="A860" s="2" t="e">
        <f>IF(B859="","",IF(A859+B859&gt;DATE('Dados gerais'!$B$7,'Dados gerais'!$B$6,28),"",A859+B859))</f>
        <v>#NUM!</v>
      </c>
      <c r="B860" s="8" t="e">
        <f>IF(A860="","",IF(MOD(YEAR(A860),4)=0,VLOOKUP(MONTH(A860),'Dados gerais'!$D$5:$F$16,3),VLOOKUP(MONTH(A860),'Dados gerais'!$D$5:$E$16,2)))</f>
        <v>#NUM!</v>
      </c>
      <c r="C860" s="10"/>
    </row>
    <row r="861" spans="1:3" x14ac:dyDescent="0.25">
      <c r="A861" s="2" t="e">
        <f>IF(B860="","",IF(A860+B860&gt;DATE('Dados gerais'!$B$7,'Dados gerais'!$B$6,28),"",A860+B860))</f>
        <v>#NUM!</v>
      </c>
      <c r="B861" s="8" t="e">
        <f>IF(A861="","",IF(MOD(YEAR(A861),4)=0,VLOOKUP(MONTH(A861),'Dados gerais'!$D$5:$F$16,3),VLOOKUP(MONTH(A861),'Dados gerais'!$D$5:$E$16,2)))</f>
        <v>#NUM!</v>
      </c>
      <c r="C861" s="10"/>
    </row>
    <row r="862" spans="1:3" x14ac:dyDescent="0.25">
      <c r="A862" s="2" t="e">
        <f>IF(B861="","",IF(A861+B861&gt;DATE('Dados gerais'!$B$7,'Dados gerais'!$B$6,28),"",A861+B861))</f>
        <v>#NUM!</v>
      </c>
      <c r="B862" s="8" t="e">
        <f>IF(A862="","",IF(MOD(YEAR(A862),4)=0,VLOOKUP(MONTH(A862),'Dados gerais'!$D$5:$F$16,3),VLOOKUP(MONTH(A862),'Dados gerais'!$D$5:$E$16,2)))</f>
        <v>#NUM!</v>
      </c>
      <c r="C862" s="10"/>
    </row>
    <row r="863" spans="1:3" x14ac:dyDescent="0.25">
      <c r="A863" s="2" t="e">
        <f>IF(B862="","",IF(A862+B862&gt;DATE('Dados gerais'!$B$7,'Dados gerais'!$B$6,28),"",A862+B862))</f>
        <v>#NUM!</v>
      </c>
      <c r="B863" s="8" t="e">
        <f>IF(A863="","",IF(MOD(YEAR(A863),4)=0,VLOOKUP(MONTH(A863),'Dados gerais'!$D$5:$F$16,3),VLOOKUP(MONTH(A863),'Dados gerais'!$D$5:$E$16,2)))</f>
        <v>#NUM!</v>
      </c>
      <c r="C863" s="10"/>
    </row>
    <row r="864" spans="1:3" x14ac:dyDescent="0.25">
      <c r="A864" s="2" t="e">
        <f>IF(B863="","",IF(A863+B863&gt;DATE('Dados gerais'!$B$7,'Dados gerais'!$B$6,28),"",A863+B863))</f>
        <v>#NUM!</v>
      </c>
      <c r="B864" s="8" t="e">
        <f>IF(A864="","",IF(MOD(YEAR(A864),4)=0,VLOOKUP(MONTH(A864),'Dados gerais'!$D$5:$F$16,3),VLOOKUP(MONTH(A864),'Dados gerais'!$D$5:$E$16,2)))</f>
        <v>#NUM!</v>
      </c>
      <c r="C864" s="10"/>
    </row>
    <row r="865" spans="1:3" x14ac:dyDescent="0.25">
      <c r="A865" s="2" t="e">
        <f>IF(B864="","",IF(A864+B864&gt;DATE('Dados gerais'!$B$7,'Dados gerais'!$B$6,28),"",A864+B864))</f>
        <v>#NUM!</v>
      </c>
      <c r="B865" s="8" t="e">
        <f>IF(A865="","",IF(MOD(YEAR(A865),4)=0,VLOOKUP(MONTH(A865),'Dados gerais'!$D$5:$F$16,3),VLOOKUP(MONTH(A865),'Dados gerais'!$D$5:$E$16,2)))</f>
        <v>#NUM!</v>
      </c>
      <c r="C865" s="10"/>
    </row>
    <row r="866" spans="1:3" x14ac:dyDescent="0.25">
      <c r="A866" s="2" t="e">
        <f>IF(B865="","",IF(A865+B865&gt;DATE('Dados gerais'!$B$7,'Dados gerais'!$B$6,28),"",A865+B865))</f>
        <v>#NUM!</v>
      </c>
      <c r="B866" s="8" t="e">
        <f>IF(A866="","",IF(MOD(YEAR(A866),4)=0,VLOOKUP(MONTH(A866),'Dados gerais'!$D$5:$F$16,3),VLOOKUP(MONTH(A866),'Dados gerais'!$D$5:$E$16,2)))</f>
        <v>#NUM!</v>
      </c>
      <c r="C866" s="10"/>
    </row>
    <row r="867" spans="1:3" x14ac:dyDescent="0.25">
      <c r="A867" s="2" t="e">
        <f>IF(B866="","",IF(A866+B866&gt;DATE('Dados gerais'!$B$7,'Dados gerais'!$B$6,28),"",A866+B866))</f>
        <v>#NUM!</v>
      </c>
      <c r="B867" s="8" t="e">
        <f>IF(A867="","",IF(MOD(YEAR(A867),4)=0,VLOOKUP(MONTH(A867),'Dados gerais'!$D$5:$F$16,3),VLOOKUP(MONTH(A867),'Dados gerais'!$D$5:$E$16,2)))</f>
        <v>#NUM!</v>
      </c>
      <c r="C867" s="10"/>
    </row>
    <row r="868" spans="1:3" x14ac:dyDescent="0.25">
      <c r="A868" s="2" t="e">
        <f>IF(B867="","",IF(A867+B867&gt;DATE('Dados gerais'!$B$7,'Dados gerais'!$B$6,28),"",A867+B867))</f>
        <v>#NUM!</v>
      </c>
      <c r="B868" s="8" t="e">
        <f>IF(A868="","",IF(MOD(YEAR(A868),4)=0,VLOOKUP(MONTH(A868),'Dados gerais'!$D$5:$F$16,3),VLOOKUP(MONTH(A868),'Dados gerais'!$D$5:$E$16,2)))</f>
        <v>#NUM!</v>
      </c>
      <c r="C868" s="10"/>
    </row>
    <row r="869" spans="1:3" x14ac:dyDescent="0.25">
      <c r="A869" s="2" t="e">
        <f>IF(B868="","",IF(A868+B868&gt;DATE('Dados gerais'!$B$7,'Dados gerais'!$B$6,28),"",A868+B868))</f>
        <v>#NUM!</v>
      </c>
      <c r="B869" s="8" t="e">
        <f>IF(A869="","",IF(MOD(YEAR(A869),4)=0,VLOOKUP(MONTH(A869),'Dados gerais'!$D$5:$F$16,3),VLOOKUP(MONTH(A869),'Dados gerais'!$D$5:$E$16,2)))</f>
        <v>#NUM!</v>
      </c>
      <c r="C869" s="10"/>
    </row>
    <row r="870" spans="1:3" x14ac:dyDescent="0.25">
      <c r="A870" s="2" t="e">
        <f>IF(B869="","",IF(A869+B869&gt;DATE('Dados gerais'!$B$7,'Dados gerais'!$B$6,28),"",A869+B869))</f>
        <v>#NUM!</v>
      </c>
      <c r="B870" s="8" t="e">
        <f>IF(A870="","",IF(MOD(YEAR(A870),4)=0,VLOOKUP(MONTH(A870),'Dados gerais'!$D$5:$F$16,3),VLOOKUP(MONTH(A870),'Dados gerais'!$D$5:$E$16,2)))</f>
        <v>#NUM!</v>
      </c>
      <c r="C870" s="10"/>
    </row>
    <row r="871" spans="1:3" x14ac:dyDescent="0.25">
      <c r="A871" s="2" t="e">
        <f>IF(B870="","",IF(A870+B870&gt;DATE('Dados gerais'!$B$7,'Dados gerais'!$B$6,28),"",A870+B870))</f>
        <v>#NUM!</v>
      </c>
      <c r="B871" s="8" t="e">
        <f>IF(A871="","",IF(MOD(YEAR(A871),4)=0,VLOOKUP(MONTH(A871),'Dados gerais'!$D$5:$F$16,3),VLOOKUP(MONTH(A871),'Dados gerais'!$D$5:$E$16,2)))</f>
        <v>#NUM!</v>
      </c>
      <c r="C871" s="10"/>
    </row>
    <row r="872" spans="1:3" x14ac:dyDescent="0.25">
      <c r="A872" s="2" t="e">
        <f>IF(B871="","",IF(A871+B871&gt;DATE('Dados gerais'!$B$7,'Dados gerais'!$B$6,28),"",A871+B871))</f>
        <v>#NUM!</v>
      </c>
      <c r="B872" s="8" t="e">
        <f>IF(A872="","",IF(MOD(YEAR(A872),4)=0,VLOOKUP(MONTH(A872),'Dados gerais'!$D$5:$F$16,3),VLOOKUP(MONTH(A872),'Dados gerais'!$D$5:$E$16,2)))</f>
        <v>#NUM!</v>
      </c>
      <c r="C872" s="10"/>
    </row>
    <row r="873" spans="1:3" x14ac:dyDescent="0.25">
      <c r="A873" s="2" t="e">
        <f>IF(B872="","",IF(A872+B872&gt;DATE('Dados gerais'!$B$7,'Dados gerais'!$B$6,28),"",A872+B872))</f>
        <v>#NUM!</v>
      </c>
      <c r="B873" s="8" t="e">
        <f>IF(A873="","",IF(MOD(YEAR(A873),4)=0,VLOOKUP(MONTH(A873),'Dados gerais'!$D$5:$F$16,3),VLOOKUP(MONTH(A873),'Dados gerais'!$D$5:$E$16,2)))</f>
        <v>#NUM!</v>
      </c>
      <c r="C873" s="10"/>
    </row>
    <row r="874" spans="1:3" x14ac:dyDescent="0.25">
      <c r="A874" s="2" t="e">
        <f>IF(B873="","",IF(A873+B873&gt;DATE('Dados gerais'!$B$7,'Dados gerais'!$B$6,28),"",A873+B873))</f>
        <v>#NUM!</v>
      </c>
      <c r="B874" s="8" t="e">
        <f>IF(A874="","",IF(MOD(YEAR(A874),4)=0,VLOOKUP(MONTH(A874),'Dados gerais'!$D$5:$F$16,3),VLOOKUP(MONTH(A874),'Dados gerais'!$D$5:$E$16,2)))</f>
        <v>#NUM!</v>
      </c>
      <c r="C874" s="10"/>
    </row>
    <row r="875" spans="1:3" x14ac:dyDescent="0.25">
      <c r="A875" s="2" t="e">
        <f>IF(B874="","",IF(A874+B874&gt;DATE('Dados gerais'!$B$7,'Dados gerais'!$B$6,28),"",A874+B874))</f>
        <v>#NUM!</v>
      </c>
      <c r="B875" s="8" t="e">
        <f>IF(A875="","",IF(MOD(YEAR(A875),4)=0,VLOOKUP(MONTH(A875),'Dados gerais'!$D$5:$F$16,3),VLOOKUP(MONTH(A875),'Dados gerais'!$D$5:$E$16,2)))</f>
        <v>#NUM!</v>
      </c>
      <c r="C875" s="10"/>
    </row>
    <row r="876" spans="1:3" x14ac:dyDescent="0.25">
      <c r="A876" s="2" t="e">
        <f>IF(B875="","",IF(A875+B875&gt;DATE('Dados gerais'!$B$7,'Dados gerais'!$B$6,28),"",A875+B875))</f>
        <v>#NUM!</v>
      </c>
      <c r="B876" s="8" t="e">
        <f>IF(A876="","",IF(MOD(YEAR(A876),4)=0,VLOOKUP(MONTH(A876),'Dados gerais'!$D$5:$F$16,3),VLOOKUP(MONTH(A876),'Dados gerais'!$D$5:$E$16,2)))</f>
        <v>#NUM!</v>
      </c>
      <c r="C876" s="10"/>
    </row>
    <row r="877" spans="1:3" x14ac:dyDescent="0.25">
      <c r="A877" s="2" t="e">
        <f>IF(B876="","",IF(A876+B876&gt;DATE('Dados gerais'!$B$7,'Dados gerais'!$B$6,28),"",A876+B876))</f>
        <v>#NUM!</v>
      </c>
      <c r="B877" s="8" t="e">
        <f>IF(A877="","",IF(MOD(YEAR(A877),4)=0,VLOOKUP(MONTH(A877),'Dados gerais'!$D$5:$F$16,3),VLOOKUP(MONTH(A877),'Dados gerais'!$D$5:$E$16,2)))</f>
        <v>#NUM!</v>
      </c>
      <c r="C877" s="10"/>
    </row>
    <row r="878" spans="1:3" x14ac:dyDescent="0.25">
      <c r="A878" s="2" t="e">
        <f>IF(B877="","",IF(A877+B877&gt;DATE('Dados gerais'!$B$7,'Dados gerais'!$B$6,28),"",A877+B877))</f>
        <v>#NUM!</v>
      </c>
      <c r="B878" s="8" t="e">
        <f>IF(A878="","",IF(MOD(YEAR(A878),4)=0,VLOOKUP(MONTH(A878),'Dados gerais'!$D$5:$F$16,3),VLOOKUP(MONTH(A878),'Dados gerais'!$D$5:$E$16,2)))</f>
        <v>#NUM!</v>
      </c>
      <c r="C878" s="10"/>
    </row>
    <row r="879" spans="1:3" x14ac:dyDescent="0.25">
      <c r="A879" s="2" t="e">
        <f>IF(B878="","",IF(A878+B878&gt;DATE('Dados gerais'!$B$7,'Dados gerais'!$B$6,28),"",A878+B878))</f>
        <v>#NUM!</v>
      </c>
      <c r="B879" s="8" t="e">
        <f>IF(A879="","",IF(MOD(YEAR(A879),4)=0,VLOOKUP(MONTH(A879),'Dados gerais'!$D$5:$F$16,3),VLOOKUP(MONTH(A879),'Dados gerais'!$D$5:$E$16,2)))</f>
        <v>#NUM!</v>
      </c>
      <c r="C879" s="10"/>
    </row>
    <row r="880" spans="1:3" x14ac:dyDescent="0.25">
      <c r="A880" s="2" t="e">
        <f>IF(B879="","",IF(A879+B879&gt;DATE('Dados gerais'!$B$7,'Dados gerais'!$B$6,28),"",A879+B879))</f>
        <v>#NUM!</v>
      </c>
      <c r="B880" s="8" t="e">
        <f>IF(A880="","",IF(MOD(YEAR(A880),4)=0,VLOOKUP(MONTH(A880),'Dados gerais'!$D$5:$F$16,3),VLOOKUP(MONTH(A880),'Dados gerais'!$D$5:$E$16,2)))</f>
        <v>#NUM!</v>
      </c>
      <c r="C880" s="10"/>
    </row>
    <row r="881" spans="1:3" x14ac:dyDescent="0.25">
      <c r="A881" s="2" t="e">
        <f>IF(B880="","",IF(A880+B880&gt;DATE('Dados gerais'!$B$7,'Dados gerais'!$B$6,28),"",A880+B880))</f>
        <v>#NUM!</v>
      </c>
      <c r="B881" s="8" t="e">
        <f>IF(A881="","",IF(MOD(YEAR(A881),4)=0,VLOOKUP(MONTH(A881),'Dados gerais'!$D$5:$F$16,3),VLOOKUP(MONTH(A881),'Dados gerais'!$D$5:$E$16,2)))</f>
        <v>#NUM!</v>
      </c>
      <c r="C881" s="10"/>
    </row>
    <row r="882" spans="1:3" x14ac:dyDescent="0.25">
      <c r="A882" s="2" t="e">
        <f>IF(B881="","",IF(A881+B881&gt;DATE('Dados gerais'!$B$7,'Dados gerais'!$B$6,28),"",A881+B881))</f>
        <v>#NUM!</v>
      </c>
      <c r="B882" s="8" t="e">
        <f>IF(A882="","",IF(MOD(YEAR(A882),4)=0,VLOOKUP(MONTH(A882),'Dados gerais'!$D$5:$F$16,3),VLOOKUP(MONTH(A882),'Dados gerais'!$D$5:$E$16,2)))</f>
        <v>#NUM!</v>
      </c>
      <c r="C882" s="10"/>
    </row>
    <row r="883" spans="1:3" x14ac:dyDescent="0.25">
      <c r="A883" s="2" t="e">
        <f>IF(B882="","",IF(A882+B882&gt;DATE('Dados gerais'!$B$7,'Dados gerais'!$B$6,28),"",A882+B882))</f>
        <v>#NUM!</v>
      </c>
      <c r="B883" s="8" t="e">
        <f>IF(A883="","",IF(MOD(YEAR(A883),4)=0,VLOOKUP(MONTH(A883),'Dados gerais'!$D$5:$F$16,3),VLOOKUP(MONTH(A883),'Dados gerais'!$D$5:$E$16,2)))</f>
        <v>#NUM!</v>
      </c>
      <c r="C883" s="10"/>
    </row>
    <row r="884" spans="1:3" x14ac:dyDescent="0.25">
      <c r="A884" s="2" t="e">
        <f>IF(B883="","",IF(A883+B883&gt;DATE('Dados gerais'!$B$7,'Dados gerais'!$B$6,28),"",A883+B883))</f>
        <v>#NUM!</v>
      </c>
      <c r="B884" s="8" t="e">
        <f>IF(A884="","",IF(MOD(YEAR(A884),4)=0,VLOOKUP(MONTH(A884),'Dados gerais'!$D$5:$F$16,3),VLOOKUP(MONTH(A884),'Dados gerais'!$D$5:$E$16,2)))</f>
        <v>#NUM!</v>
      </c>
      <c r="C884" s="10"/>
    </row>
    <row r="885" spans="1:3" x14ac:dyDescent="0.25">
      <c r="A885" s="2" t="e">
        <f>IF(B884="","",IF(A884+B884&gt;DATE('Dados gerais'!$B$7,'Dados gerais'!$B$6,28),"",A884+B884))</f>
        <v>#NUM!</v>
      </c>
      <c r="B885" s="8" t="e">
        <f>IF(A885="","",IF(MOD(YEAR(A885),4)=0,VLOOKUP(MONTH(A885),'Dados gerais'!$D$5:$F$16,3),VLOOKUP(MONTH(A885),'Dados gerais'!$D$5:$E$16,2)))</f>
        <v>#NUM!</v>
      </c>
      <c r="C885" s="10"/>
    </row>
    <row r="886" spans="1:3" x14ac:dyDescent="0.25">
      <c r="A886" s="2" t="e">
        <f>IF(B885="","",IF(A885+B885&gt;DATE('Dados gerais'!$B$7,'Dados gerais'!$B$6,28),"",A885+B885))</f>
        <v>#NUM!</v>
      </c>
      <c r="B886" s="8" t="e">
        <f>IF(A886="","",IF(MOD(YEAR(A886),4)=0,VLOOKUP(MONTH(A886),'Dados gerais'!$D$5:$F$16,3),VLOOKUP(MONTH(A886),'Dados gerais'!$D$5:$E$16,2)))</f>
        <v>#NUM!</v>
      </c>
      <c r="C886" s="10"/>
    </row>
    <row r="887" spans="1:3" x14ac:dyDescent="0.25">
      <c r="A887" s="2" t="e">
        <f>IF(B886="","",IF(A886+B886&gt;DATE('Dados gerais'!$B$7,'Dados gerais'!$B$6,28),"",A886+B886))</f>
        <v>#NUM!</v>
      </c>
      <c r="B887" s="8" t="e">
        <f>IF(A887="","",IF(MOD(YEAR(A887),4)=0,VLOOKUP(MONTH(A887),'Dados gerais'!$D$5:$F$16,3),VLOOKUP(MONTH(A887),'Dados gerais'!$D$5:$E$16,2)))</f>
        <v>#NUM!</v>
      </c>
      <c r="C887" s="10"/>
    </row>
    <row r="888" spans="1:3" x14ac:dyDescent="0.25">
      <c r="A888" s="2" t="e">
        <f>IF(B887="","",IF(A887+B887&gt;DATE('Dados gerais'!$B$7,'Dados gerais'!$B$6,28),"",A887+B887))</f>
        <v>#NUM!</v>
      </c>
      <c r="B888" s="8" t="e">
        <f>IF(A888="","",IF(MOD(YEAR(A888),4)=0,VLOOKUP(MONTH(A888),'Dados gerais'!$D$5:$F$16,3),VLOOKUP(MONTH(A888),'Dados gerais'!$D$5:$E$16,2)))</f>
        <v>#NUM!</v>
      </c>
      <c r="C888" s="10"/>
    </row>
    <row r="889" spans="1:3" x14ac:dyDescent="0.25">
      <c r="A889" s="2" t="e">
        <f>IF(B888="","",IF(A888+B888&gt;DATE('Dados gerais'!$B$7,'Dados gerais'!$B$6,28),"",A888+B888))</f>
        <v>#NUM!</v>
      </c>
      <c r="B889" s="8" t="e">
        <f>IF(A889="","",IF(MOD(YEAR(A889),4)=0,VLOOKUP(MONTH(A889),'Dados gerais'!$D$5:$F$16,3),VLOOKUP(MONTH(A889),'Dados gerais'!$D$5:$E$16,2)))</f>
        <v>#NUM!</v>
      </c>
      <c r="C889" s="10"/>
    </row>
    <row r="890" spans="1:3" x14ac:dyDescent="0.25">
      <c r="A890" s="2" t="e">
        <f>IF(B889="","",IF(A889+B889&gt;DATE('Dados gerais'!$B$7,'Dados gerais'!$B$6,28),"",A889+B889))</f>
        <v>#NUM!</v>
      </c>
      <c r="B890" s="8" t="e">
        <f>IF(A890="","",IF(MOD(YEAR(A890),4)=0,VLOOKUP(MONTH(A890),'Dados gerais'!$D$5:$F$16,3),VLOOKUP(MONTH(A890),'Dados gerais'!$D$5:$E$16,2)))</f>
        <v>#NUM!</v>
      </c>
      <c r="C890" s="10"/>
    </row>
    <row r="891" spans="1:3" x14ac:dyDescent="0.25">
      <c r="A891" s="2" t="e">
        <f>IF(B890="","",IF(A890+B890&gt;DATE('Dados gerais'!$B$7,'Dados gerais'!$B$6,28),"",A890+B890))</f>
        <v>#NUM!</v>
      </c>
      <c r="B891" s="8" t="e">
        <f>IF(A891="","",IF(MOD(YEAR(A891),4)=0,VLOOKUP(MONTH(A891),'Dados gerais'!$D$5:$F$16,3),VLOOKUP(MONTH(A891),'Dados gerais'!$D$5:$E$16,2)))</f>
        <v>#NUM!</v>
      </c>
      <c r="C891" s="10"/>
    </row>
    <row r="892" spans="1:3" x14ac:dyDescent="0.25">
      <c r="A892" s="2" t="e">
        <f>IF(B891="","",IF(A891+B891&gt;DATE('Dados gerais'!$B$7,'Dados gerais'!$B$6,28),"",A891+B891))</f>
        <v>#NUM!</v>
      </c>
      <c r="B892" s="8" t="e">
        <f>IF(A892="","",IF(MOD(YEAR(A892),4)=0,VLOOKUP(MONTH(A892),'Dados gerais'!$D$5:$F$16,3),VLOOKUP(MONTH(A892),'Dados gerais'!$D$5:$E$16,2)))</f>
        <v>#NUM!</v>
      </c>
      <c r="C892" s="10"/>
    </row>
    <row r="893" spans="1:3" x14ac:dyDescent="0.25">
      <c r="A893" s="2" t="e">
        <f>IF(B892="","",IF(A892+B892&gt;DATE('Dados gerais'!$B$7,'Dados gerais'!$B$6,28),"",A892+B892))</f>
        <v>#NUM!</v>
      </c>
      <c r="B893" s="8" t="e">
        <f>IF(A893="","",IF(MOD(YEAR(A893),4)=0,VLOOKUP(MONTH(A893),'Dados gerais'!$D$5:$F$16,3),VLOOKUP(MONTH(A893),'Dados gerais'!$D$5:$E$16,2)))</f>
        <v>#NUM!</v>
      </c>
      <c r="C893" s="10"/>
    </row>
    <row r="894" spans="1:3" x14ac:dyDescent="0.25">
      <c r="A894" s="2" t="e">
        <f>IF(B893="","",IF(A893+B893&gt;DATE('Dados gerais'!$B$7,'Dados gerais'!$B$6,28),"",A893+B893))</f>
        <v>#NUM!</v>
      </c>
      <c r="B894" s="8" t="e">
        <f>IF(A894="","",IF(MOD(YEAR(A894),4)=0,VLOOKUP(MONTH(A894),'Dados gerais'!$D$5:$F$16,3),VLOOKUP(MONTH(A894),'Dados gerais'!$D$5:$E$16,2)))</f>
        <v>#NUM!</v>
      </c>
      <c r="C894" s="10"/>
    </row>
    <row r="895" spans="1:3" x14ac:dyDescent="0.25">
      <c r="A895" s="2" t="e">
        <f>IF(B894="","",IF(A894+B894&gt;DATE('Dados gerais'!$B$7,'Dados gerais'!$B$6,28),"",A894+B894))</f>
        <v>#NUM!</v>
      </c>
      <c r="B895" s="8" t="e">
        <f>IF(A895="","",IF(MOD(YEAR(A895),4)=0,VLOOKUP(MONTH(A895),'Dados gerais'!$D$5:$F$16,3),VLOOKUP(MONTH(A895),'Dados gerais'!$D$5:$E$16,2)))</f>
        <v>#NUM!</v>
      </c>
      <c r="C895" s="10"/>
    </row>
    <row r="896" spans="1:3" x14ac:dyDescent="0.25">
      <c r="A896" s="2" t="e">
        <f>IF(B895="","",IF(A895+B895&gt;DATE('Dados gerais'!$B$7,'Dados gerais'!$B$6,28),"",A895+B895))</f>
        <v>#NUM!</v>
      </c>
      <c r="B896" s="8" t="e">
        <f>IF(A896="","",IF(MOD(YEAR(A896),4)=0,VLOOKUP(MONTH(A896),'Dados gerais'!$D$5:$F$16,3),VLOOKUP(MONTH(A896),'Dados gerais'!$D$5:$E$16,2)))</f>
        <v>#NUM!</v>
      </c>
      <c r="C896" s="10"/>
    </row>
    <row r="897" spans="1:3" x14ac:dyDescent="0.25">
      <c r="A897" s="2" t="e">
        <f>IF(B896="","",IF(A896+B896&gt;DATE('Dados gerais'!$B$7,'Dados gerais'!$B$6,28),"",A896+B896))</f>
        <v>#NUM!</v>
      </c>
      <c r="B897" s="8" t="e">
        <f>IF(A897="","",IF(MOD(YEAR(A897),4)=0,VLOOKUP(MONTH(A897),'Dados gerais'!$D$5:$F$16,3),VLOOKUP(MONTH(A897),'Dados gerais'!$D$5:$E$16,2)))</f>
        <v>#NUM!</v>
      </c>
      <c r="C897" s="10"/>
    </row>
    <row r="898" spans="1:3" x14ac:dyDescent="0.25">
      <c r="A898" s="2" t="e">
        <f>IF(B897="","",IF(A897+B897&gt;DATE('Dados gerais'!$B$7,'Dados gerais'!$B$6,28),"",A897+B897))</f>
        <v>#NUM!</v>
      </c>
      <c r="B898" s="8" t="e">
        <f>IF(A898="","",IF(MOD(YEAR(A898),4)=0,VLOOKUP(MONTH(A898),'Dados gerais'!$D$5:$F$16,3),VLOOKUP(MONTH(A898),'Dados gerais'!$D$5:$E$16,2)))</f>
        <v>#NUM!</v>
      </c>
      <c r="C898" s="10"/>
    </row>
    <row r="899" spans="1:3" x14ac:dyDescent="0.25">
      <c r="A899" s="2" t="e">
        <f>IF(B898="","",IF(A898+B898&gt;DATE('Dados gerais'!$B$7,'Dados gerais'!$B$6,28),"",A898+B898))</f>
        <v>#NUM!</v>
      </c>
      <c r="B899" s="8" t="e">
        <f>IF(A899="","",IF(MOD(YEAR(A899),4)=0,VLOOKUP(MONTH(A899),'Dados gerais'!$D$5:$F$16,3),VLOOKUP(MONTH(A899),'Dados gerais'!$D$5:$E$16,2)))</f>
        <v>#NUM!</v>
      </c>
      <c r="C899" s="10"/>
    </row>
    <row r="900" spans="1:3" x14ac:dyDescent="0.25">
      <c r="A900" s="2" t="e">
        <f>IF(B899="","",IF(A899+B899&gt;DATE('Dados gerais'!$B$7,'Dados gerais'!$B$6,28),"",A899+B899))</f>
        <v>#NUM!</v>
      </c>
      <c r="B900" s="8" t="e">
        <f>IF(A900="","",IF(MOD(YEAR(A900),4)=0,VLOOKUP(MONTH(A900),'Dados gerais'!$D$5:$F$16,3),VLOOKUP(MONTH(A900),'Dados gerais'!$D$5:$E$16,2)))</f>
        <v>#NUM!</v>
      </c>
      <c r="C900" s="10"/>
    </row>
    <row r="901" spans="1:3" x14ac:dyDescent="0.25">
      <c r="A901" s="2" t="e">
        <f>IF(B900="","",IF(A900+B900&gt;DATE('Dados gerais'!$B$7,'Dados gerais'!$B$6,28),"",A900+B900))</f>
        <v>#NUM!</v>
      </c>
      <c r="B901" s="8" t="e">
        <f>IF(A901="","",IF(MOD(YEAR(A901),4)=0,VLOOKUP(MONTH(A901),'Dados gerais'!$D$5:$F$16,3),VLOOKUP(MONTH(A901),'Dados gerais'!$D$5:$E$16,2)))</f>
        <v>#NUM!</v>
      </c>
      <c r="C901" s="10"/>
    </row>
    <row r="902" spans="1:3" x14ac:dyDescent="0.25">
      <c r="A902" s="2" t="e">
        <f>IF(B901="","",IF(A901+B901&gt;DATE('Dados gerais'!$B$7,'Dados gerais'!$B$6,28),"",A901+B901))</f>
        <v>#NUM!</v>
      </c>
      <c r="B902" s="8" t="e">
        <f>IF(A902="","",IF(MOD(YEAR(A902),4)=0,VLOOKUP(MONTH(A902),'Dados gerais'!$D$5:$F$16,3),VLOOKUP(MONTH(A902),'Dados gerais'!$D$5:$E$16,2)))</f>
        <v>#NUM!</v>
      </c>
      <c r="C902" s="10"/>
    </row>
    <row r="903" spans="1:3" x14ac:dyDescent="0.25">
      <c r="A903" s="2" t="e">
        <f>IF(B902="","",IF(A902+B902&gt;DATE('Dados gerais'!$B$7,'Dados gerais'!$B$6,28),"",A902+B902))</f>
        <v>#NUM!</v>
      </c>
      <c r="B903" s="8" t="e">
        <f>IF(A903="","",IF(MOD(YEAR(A903),4)=0,VLOOKUP(MONTH(A903),'Dados gerais'!$D$5:$F$16,3),VLOOKUP(MONTH(A903),'Dados gerais'!$D$5:$E$16,2)))</f>
        <v>#NUM!</v>
      </c>
      <c r="C903" s="10"/>
    </row>
    <row r="904" spans="1:3" x14ac:dyDescent="0.25">
      <c r="A904" s="2" t="e">
        <f>IF(B903="","",IF(A903+B903&gt;DATE('Dados gerais'!$B$7,'Dados gerais'!$B$6,28),"",A903+B903))</f>
        <v>#NUM!</v>
      </c>
      <c r="B904" s="8" t="e">
        <f>IF(A904="","",IF(MOD(YEAR(A904),4)=0,VLOOKUP(MONTH(A904),'Dados gerais'!$D$5:$F$16,3),VLOOKUP(MONTH(A904),'Dados gerais'!$D$5:$E$16,2)))</f>
        <v>#NUM!</v>
      </c>
      <c r="C904" s="10"/>
    </row>
    <row r="905" spans="1:3" x14ac:dyDescent="0.25">
      <c r="A905" s="2" t="e">
        <f>IF(B904="","",IF(A904+B904&gt;DATE('Dados gerais'!$B$7,'Dados gerais'!$B$6,28),"",A904+B904))</f>
        <v>#NUM!</v>
      </c>
      <c r="B905" s="8" t="e">
        <f>IF(A905="","",IF(MOD(YEAR(A905),4)=0,VLOOKUP(MONTH(A905),'Dados gerais'!$D$5:$F$16,3),VLOOKUP(MONTH(A905),'Dados gerais'!$D$5:$E$16,2)))</f>
        <v>#NUM!</v>
      </c>
      <c r="C905" s="10"/>
    </row>
    <row r="906" spans="1:3" x14ac:dyDescent="0.25">
      <c r="A906" s="2" t="e">
        <f>IF(B905="","",IF(A905+B905&gt;DATE('Dados gerais'!$B$7,'Dados gerais'!$B$6,28),"",A905+B905))</f>
        <v>#NUM!</v>
      </c>
      <c r="B906" s="8" t="e">
        <f>IF(A906="","",IF(MOD(YEAR(A906),4)=0,VLOOKUP(MONTH(A906),'Dados gerais'!$D$5:$F$16,3),VLOOKUP(MONTH(A906),'Dados gerais'!$D$5:$E$16,2)))</f>
        <v>#NUM!</v>
      </c>
      <c r="C906" s="10"/>
    </row>
    <row r="907" spans="1:3" x14ac:dyDescent="0.25">
      <c r="A907" s="2" t="e">
        <f>IF(B906="","",IF(A906+B906&gt;DATE('Dados gerais'!$B$7,'Dados gerais'!$B$6,28),"",A906+B906))</f>
        <v>#NUM!</v>
      </c>
      <c r="B907" s="8" t="e">
        <f>IF(A907="","",IF(MOD(YEAR(A907),4)=0,VLOOKUP(MONTH(A907),'Dados gerais'!$D$5:$F$16,3),VLOOKUP(MONTH(A907),'Dados gerais'!$D$5:$E$16,2)))</f>
        <v>#NUM!</v>
      </c>
      <c r="C907" s="10"/>
    </row>
    <row r="908" spans="1:3" x14ac:dyDescent="0.25">
      <c r="A908" s="2" t="e">
        <f>IF(B907="","",IF(A907+B907&gt;DATE('Dados gerais'!$B$7,'Dados gerais'!$B$6,28),"",A907+B907))</f>
        <v>#NUM!</v>
      </c>
      <c r="B908" s="8" t="e">
        <f>IF(A908="","",IF(MOD(YEAR(A908),4)=0,VLOOKUP(MONTH(A908),'Dados gerais'!$D$5:$F$16,3),VLOOKUP(MONTH(A908),'Dados gerais'!$D$5:$E$16,2)))</f>
        <v>#NUM!</v>
      </c>
      <c r="C908" s="10"/>
    </row>
    <row r="909" spans="1:3" x14ac:dyDescent="0.25">
      <c r="A909" s="2" t="e">
        <f>IF(B908="","",IF(A908+B908&gt;DATE('Dados gerais'!$B$7,'Dados gerais'!$B$6,28),"",A908+B908))</f>
        <v>#NUM!</v>
      </c>
      <c r="B909" s="8" t="e">
        <f>IF(A909="","",IF(MOD(YEAR(A909),4)=0,VLOOKUP(MONTH(A909),'Dados gerais'!$D$5:$F$16,3),VLOOKUP(MONTH(A909),'Dados gerais'!$D$5:$E$16,2)))</f>
        <v>#NUM!</v>
      </c>
      <c r="C909" s="10"/>
    </row>
    <row r="910" spans="1:3" x14ac:dyDescent="0.25">
      <c r="A910" s="2" t="e">
        <f>IF(B909="","",IF(A909+B909&gt;DATE('Dados gerais'!$B$7,'Dados gerais'!$B$6,28),"",A909+B909))</f>
        <v>#NUM!</v>
      </c>
      <c r="B910" s="8" t="e">
        <f>IF(A910="","",IF(MOD(YEAR(A910),4)=0,VLOOKUP(MONTH(A910),'Dados gerais'!$D$5:$F$16,3),VLOOKUP(MONTH(A910),'Dados gerais'!$D$5:$E$16,2)))</f>
        <v>#NUM!</v>
      </c>
      <c r="C910" s="10"/>
    </row>
    <row r="911" spans="1:3" x14ac:dyDescent="0.25">
      <c r="A911" s="2" t="e">
        <f>IF(B910="","",IF(A910+B910&gt;DATE('Dados gerais'!$B$7,'Dados gerais'!$B$6,28),"",A910+B910))</f>
        <v>#NUM!</v>
      </c>
      <c r="B911" s="8" t="e">
        <f>IF(A911="","",IF(MOD(YEAR(A911),4)=0,VLOOKUP(MONTH(A911),'Dados gerais'!$D$5:$F$16,3),VLOOKUP(MONTH(A911),'Dados gerais'!$D$5:$E$16,2)))</f>
        <v>#NUM!</v>
      </c>
      <c r="C911" s="10"/>
    </row>
    <row r="912" spans="1:3" x14ac:dyDescent="0.25">
      <c r="A912" s="2" t="e">
        <f>IF(B911="","",IF(A911+B911&gt;DATE('Dados gerais'!$B$7,'Dados gerais'!$B$6,28),"",A911+B911))</f>
        <v>#NUM!</v>
      </c>
      <c r="B912" s="8" t="e">
        <f>IF(A912="","",IF(MOD(YEAR(A912),4)=0,VLOOKUP(MONTH(A912),'Dados gerais'!$D$5:$F$16,3),VLOOKUP(MONTH(A912),'Dados gerais'!$D$5:$E$16,2)))</f>
        <v>#NUM!</v>
      </c>
      <c r="C912" s="10"/>
    </row>
    <row r="913" spans="1:3" x14ac:dyDescent="0.25">
      <c r="A913" s="2" t="e">
        <f>IF(B912="","",IF(A912+B912&gt;DATE('Dados gerais'!$B$7,'Dados gerais'!$B$6,28),"",A912+B912))</f>
        <v>#NUM!</v>
      </c>
      <c r="B913" s="8" t="e">
        <f>IF(A913="","",IF(MOD(YEAR(A913),4)=0,VLOOKUP(MONTH(A913),'Dados gerais'!$D$5:$F$16,3),VLOOKUP(MONTH(A913),'Dados gerais'!$D$5:$E$16,2)))</f>
        <v>#NUM!</v>
      </c>
      <c r="C913" s="10"/>
    </row>
    <row r="914" spans="1:3" x14ac:dyDescent="0.25">
      <c r="A914" s="2" t="e">
        <f>IF(B913="","",IF(A913+B913&gt;DATE('Dados gerais'!$B$7,'Dados gerais'!$B$6,28),"",A913+B913))</f>
        <v>#NUM!</v>
      </c>
      <c r="B914" s="8" t="e">
        <f>IF(A914="","",IF(MOD(YEAR(A914),4)=0,VLOOKUP(MONTH(A914),'Dados gerais'!$D$5:$F$16,3),VLOOKUP(MONTH(A914),'Dados gerais'!$D$5:$E$16,2)))</f>
        <v>#NUM!</v>
      </c>
      <c r="C914" s="10"/>
    </row>
    <row r="915" spans="1:3" x14ac:dyDescent="0.25">
      <c r="A915" s="2" t="e">
        <f>IF(B914="","",IF(A914+B914&gt;DATE('Dados gerais'!$B$7,'Dados gerais'!$B$6,28),"",A914+B914))</f>
        <v>#NUM!</v>
      </c>
      <c r="B915" s="8" t="e">
        <f>IF(A915="","",IF(MOD(YEAR(A915),4)=0,VLOOKUP(MONTH(A915),'Dados gerais'!$D$5:$F$16,3),VLOOKUP(MONTH(A915),'Dados gerais'!$D$5:$E$16,2)))</f>
        <v>#NUM!</v>
      </c>
      <c r="C915" s="10"/>
    </row>
    <row r="916" spans="1:3" x14ac:dyDescent="0.25">
      <c r="A916" s="2" t="e">
        <f>IF(B915="","",IF(A915+B915&gt;DATE('Dados gerais'!$B$7,'Dados gerais'!$B$6,28),"",A915+B915))</f>
        <v>#NUM!</v>
      </c>
      <c r="B916" s="8" t="e">
        <f>IF(A916="","",IF(MOD(YEAR(A916),4)=0,VLOOKUP(MONTH(A916),'Dados gerais'!$D$5:$F$16,3),VLOOKUP(MONTH(A916),'Dados gerais'!$D$5:$E$16,2)))</f>
        <v>#NUM!</v>
      </c>
      <c r="C916" s="10"/>
    </row>
    <row r="917" spans="1:3" x14ac:dyDescent="0.25">
      <c r="A917" s="2" t="e">
        <f>IF(B916="","",IF(A916+B916&gt;DATE('Dados gerais'!$B$7,'Dados gerais'!$B$6,28),"",A916+B916))</f>
        <v>#NUM!</v>
      </c>
      <c r="B917" s="8" t="e">
        <f>IF(A917="","",IF(MOD(YEAR(A917),4)=0,VLOOKUP(MONTH(A917),'Dados gerais'!$D$5:$F$16,3),VLOOKUP(MONTH(A917),'Dados gerais'!$D$5:$E$16,2)))</f>
        <v>#NUM!</v>
      </c>
      <c r="C917" s="10"/>
    </row>
    <row r="918" spans="1:3" x14ac:dyDescent="0.25">
      <c r="A918" s="2" t="e">
        <f>IF(B917="","",IF(A917+B917&gt;DATE('Dados gerais'!$B$7,'Dados gerais'!$B$6,28),"",A917+B917))</f>
        <v>#NUM!</v>
      </c>
      <c r="B918" s="8" t="e">
        <f>IF(A918="","",IF(MOD(YEAR(A918),4)=0,VLOOKUP(MONTH(A918),'Dados gerais'!$D$5:$F$16,3),VLOOKUP(MONTH(A918),'Dados gerais'!$D$5:$E$16,2)))</f>
        <v>#NUM!</v>
      </c>
      <c r="C918" s="10"/>
    </row>
    <row r="919" spans="1:3" x14ac:dyDescent="0.25">
      <c r="A919" s="2" t="e">
        <f>IF(B918="","",IF(A918+B918&gt;DATE('Dados gerais'!$B$7,'Dados gerais'!$B$6,28),"",A918+B918))</f>
        <v>#NUM!</v>
      </c>
      <c r="B919" s="8" t="e">
        <f>IF(A919="","",IF(MOD(YEAR(A919),4)=0,VLOOKUP(MONTH(A919),'Dados gerais'!$D$5:$F$16,3),VLOOKUP(MONTH(A919),'Dados gerais'!$D$5:$E$16,2)))</f>
        <v>#NUM!</v>
      </c>
      <c r="C919" s="10"/>
    </row>
    <row r="920" spans="1:3" x14ac:dyDescent="0.25">
      <c r="A920" s="2" t="e">
        <f>IF(B919="","",IF(A919+B919&gt;DATE('Dados gerais'!$B$7,'Dados gerais'!$B$6,28),"",A919+B919))</f>
        <v>#NUM!</v>
      </c>
      <c r="B920" s="8" t="e">
        <f>IF(A920="","",IF(MOD(YEAR(A920),4)=0,VLOOKUP(MONTH(A920),'Dados gerais'!$D$5:$F$16,3),VLOOKUP(MONTH(A920),'Dados gerais'!$D$5:$E$16,2)))</f>
        <v>#NUM!</v>
      </c>
      <c r="C920" s="10"/>
    </row>
    <row r="921" spans="1:3" x14ac:dyDescent="0.25">
      <c r="A921" s="2" t="e">
        <f>IF(B920="","",IF(A920+B920&gt;DATE('Dados gerais'!$B$7,'Dados gerais'!$B$6,28),"",A920+B920))</f>
        <v>#NUM!</v>
      </c>
      <c r="B921" s="8" t="e">
        <f>IF(A921="","",IF(MOD(YEAR(A921),4)=0,VLOOKUP(MONTH(A921),'Dados gerais'!$D$5:$F$16,3),VLOOKUP(MONTH(A921),'Dados gerais'!$D$5:$E$16,2)))</f>
        <v>#NUM!</v>
      </c>
      <c r="C921" s="10"/>
    </row>
    <row r="922" spans="1:3" x14ac:dyDescent="0.25">
      <c r="A922" s="2" t="e">
        <f>IF(B921="","",IF(A921+B921&gt;DATE('Dados gerais'!$B$7,'Dados gerais'!$B$6,28),"",A921+B921))</f>
        <v>#NUM!</v>
      </c>
      <c r="B922" s="8" t="e">
        <f>IF(A922="","",IF(MOD(YEAR(A922),4)=0,VLOOKUP(MONTH(A922),'Dados gerais'!$D$5:$F$16,3),VLOOKUP(MONTH(A922),'Dados gerais'!$D$5:$E$16,2)))</f>
        <v>#NUM!</v>
      </c>
      <c r="C922" s="10"/>
    </row>
    <row r="923" spans="1:3" x14ac:dyDescent="0.25">
      <c r="A923" s="2" t="e">
        <f>IF(B922="","",IF(A922+B922&gt;DATE('Dados gerais'!$B$7,'Dados gerais'!$B$6,28),"",A922+B922))</f>
        <v>#NUM!</v>
      </c>
      <c r="B923" s="8" t="e">
        <f>IF(A923="","",IF(MOD(YEAR(A923),4)=0,VLOOKUP(MONTH(A923),'Dados gerais'!$D$5:$F$16,3),VLOOKUP(MONTH(A923),'Dados gerais'!$D$5:$E$16,2)))</f>
        <v>#NUM!</v>
      </c>
      <c r="C923" s="10"/>
    </row>
    <row r="924" spans="1:3" x14ac:dyDescent="0.25">
      <c r="A924" s="2" t="e">
        <f>IF(B923="","",IF(A923+B923&gt;DATE('Dados gerais'!$B$7,'Dados gerais'!$B$6,28),"",A923+B923))</f>
        <v>#NUM!</v>
      </c>
      <c r="B924" s="8" t="e">
        <f>IF(A924="","",IF(MOD(YEAR(A924),4)=0,VLOOKUP(MONTH(A924),'Dados gerais'!$D$5:$F$16,3),VLOOKUP(MONTH(A924),'Dados gerais'!$D$5:$E$16,2)))</f>
        <v>#NUM!</v>
      </c>
      <c r="C924" s="10"/>
    </row>
    <row r="925" spans="1:3" x14ac:dyDescent="0.25">
      <c r="A925" s="2" t="e">
        <f>IF(B924="","",IF(A924+B924&gt;DATE('Dados gerais'!$B$7,'Dados gerais'!$B$6,28),"",A924+B924))</f>
        <v>#NUM!</v>
      </c>
      <c r="B925" s="8" t="e">
        <f>IF(A925="","",IF(MOD(YEAR(A925),4)=0,VLOOKUP(MONTH(A925),'Dados gerais'!$D$5:$F$16,3),VLOOKUP(MONTH(A925),'Dados gerais'!$D$5:$E$16,2)))</f>
        <v>#NUM!</v>
      </c>
      <c r="C925" s="10"/>
    </row>
    <row r="926" spans="1:3" x14ac:dyDescent="0.25">
      <c r="A926" s="2" t="e">
        <f>IF(B925="","",IF(A925+B925&gt;DATE('Dados gerais'!$B$7,'Dados gerais'!$B$6,28),"",A925+B925))</f>
        <v>#NUM!</v>
      </c>
      <c r="B926" s="8" t="e">
        <f>IF(A926="","",IF(MOD(YEAR(A926),4)=0,VLOOKUP(MONTH(A926),'Dados gerais'!$D$5:$F$16,3),VLOOKUP(MONTH(A926),'Dados gerais'!$D$5:$E$16,2)))</f>
        <v>#NUM!</v>
      </c>
      <c r="C926" s="10"/>
    </row>
    <row r="927" spans="1:3" x14ac:dyDescent="0.25">
      <c r="A927" s="2" t="e">
        <f>IF(B926="","",IF(A926+B926&gt;DATE('Dados gerais'!$B$7,'Dados gerais'!$B$6,28),"",A926+B926))</f>
        <v>#NUM!</v>
      </c>
      <c r="B927" s="8" t="e">
        <f>IF(A927="","",IF(MOD(YEAR(A927),4)=0,VLOOKUP(MONTH(A927),'Dados gerais'!$D$5:$F$16,3),VLOOKUP(MONTH(A927),'Dados gerais'!$D$5:$E$16,2)))</f>
        <v>#NUM!</v>
      </c>
      <c r="C927" s="10"/>
    </row>
    <row r="928" spans="1:3" x14ac:dyDescent="0.25">
      <c r="A928" s="2" t="e">
        <f>IF(B927="","",IF(A927+B927&gt;DATE('Dados gerais'!$B$7,'Dados gerais'!$B$6,28),"",A927+B927))</f>
        <v>#NUM!</v>
      </c>
      <c r="B928" s="8" t="e">
        <f>IF(A928="","",IF(MOD(YEAR(A928),4)=0,VLOOKUP(MONTH(A928),'Dados gerais'!$D$5:$F$16,3),VLOOKUP(MONTH(A928),'Dados gerais'!$D$5:$E$16,2)))</f>
        <v>#NUM!</v>
      </c>
      <c r="C928" s="10"/>
    </row>
    <row r="929" spans="1:3" x14ac:dyDescent="0.25">
      <c r="A929" s="2" t="e">
        <f>IF(B928="","",IF(A928+B928&gt;DATE('Dados gerais'!$B$7,'Dados gerais'!$B$6,28),"",A928+B928))</f>
        <v>#NUM!</v>
      </c>
      <c r="B929" s="8" t="e">
        <f>IF(A929="","",IF(MOD(YEAR(A929),4)=0,VLOOKUP(MONTH(A929),'Dados gerais'!$D$5:$F$16,3),VLOOKUP(MONTH(A929),'Dados gerais'!$D$5:$E$16,2)))</f>
        <v>#NUM!</v>
      </c>
      <c r="C929" s="10"/>
    </row>
    <row r="930" spans="1:3" x14ac:dyDescent="0.25">
      <c r="A930" s="2" t="e">
        <f>IF(B929="","",IF(A929+B929&gt;DATE('Dados gerais'!$B$7,'Dados gerais'!$B$6,28),"",A929+B929))</f>
        <v>#NUM!</v>
      </c>
      <c r="B930" s="8" t="e">
        <f>IF(A930="","",IF(MOD(YEAR(A930),4)=0,VLOOKUP(MONTH(A930),'Dados gerais'!$D$5:$F$16,3),VLOOKUP(MONTH(A930),'Dados gerais'!$D$5:$E$16,2)))</f>
        <v>#NUM!</v>
      </c>
      <c r="C930" s="10"/>
    </row>
    <row r="931" spans="1:3" x14ac:dyDescent="0.25">
      <c r="A931" s="2" t="e">
        <f>IF(B930="","",IF(A930+B930&gt;DATE('Dados gerais'!$B$7,'Dados gerais'!$B$6,28),"",A930+B930))</f>
        <v>#NUM!</v>
      </c>
      <c r="B931" s="8" t="e">
        <f>IF(A931="","",IF(MOD(YEAR(A931),4)=0,VLOOKUP(MONTH(A931),'Dados gerais'!$D$5:$F$16,3),VLOOKUP(MONTH(A931),'Dados gerais'!$D$5:$E$16,2)))</f>
        <v>#NUM!</v>
      </c>
      <c r="C931" s="10"/>
    </row>
    <row r="932" spans="1:3" x14ac:dyDescent="0.25">
      <c r="A932" s="2" t="e">
        <f>IF(B931="","",IF(A931+B931&gt;DATE('Dados gerais'!$B$7,'Dados gerais'!$B$6,28),"",A931+B931))</f>
        <v>#NUM!</v>
      </c>
      <c r="B932" s="8" t="e">
        <f>IF(A932="","",IF(MOD(YEAR(A932),4)=0,VLOOKUP(MONTH(A932),'Dados gerais'!$D$5:$F$16,3),VLOOKUP(MONTH(A932),'Dados gerais'!$D$5:$E$16,2)))</f>
        <v>#NUM!</v>
      </c>
      <c r="C932" s="10"/>
    </row>
    <row r="933" spans="1:3" x14ac:dyDescent="0.25">
      <c r="A933" s="2" t="e">
        <f>IF(B932="","",IF(A932+B932&gt;DATE('Dados gerais'!$B$7,'Dados gerais'!$B$6,28),"",A932+B932))</f>
        <v>#NUM!</v>
      </c>
      <c r="B933" s="8" t="e">
        <f>IF(A933="","",IF(MOD(YEAR(A933),4)=0,VLOOKUP(MONTH(A933),'Dados gerais'!$D$5:$F$16,3),VLOOKUP(MONTH(A933),'Dados gerais'!$D$5:$E$16,2)))</f>
        <v>#NUM!</v>
      </c>
      <c r="C933" s="10"/>
    </row>
    <row r="934" spans="1:3" x14ac:dyDescent="0.25">
      <c r="A934" s="2" t="e">
        <f>IF(B933="","",IF(A933+B933&gt;DATE('Dados gerais'!$B$7,'Dados gerais'!$B$6,28),"",A933+B933))</f>
        <v>#NUM!</v>
      </c>
      <c r="B934" s="8" t="e">
        <f>IF(A934="","",IF(MOD(YEAR(A934),4)=0,VLOOKUP(MONTH(A934),'Dados gerais'!$D$5:$F$16,3),VLOOKUP(MONTH(A934),'Dados gerais'!$D$5:$E$16,2)))</f>
        <v>#NUM!</v>
      </c>
      <c r="C934" s="10"/>
    </row>
    <row r="935" spans="1:3" x14ac:dyDescent="0.25">
      <c r="A935" s="2" t="e">
        <f>IF(B934="","",IF(A934+B934&gt;DATE('Dados gerais'!$B$7,'Dados gerais'!$B$6,28),"",A934+B934))</f>
        <v>#NUM!</v>
      </c>
      <c r="B935" s="8" t="e">
        <f>IF(A935="","",IF(MOD(YEAR(A935),4)=0,VLOOKUP(MONTH(A935),'Dados gerais'!$D$5:$F$16,3),VLOOKUP(MONTH(A935),'Dados gerais'!$D$5:$E$16,2)))</f>
        <v>#NUM!</v>
      </c>
      <c r="C935" s="10"/>
    </row>
    <row r="936" spans="1:3" x14ac:dyDescent="0.25">
      <c r="A936" s="2" t="e">
        <f>IF(B935="","",IF(A935+B935&gt;DATE('Dados gerais'!$B$7,'Dados gerais'!$B$6,28),"",A935+B935))</f>
        <v>#NUM!</v>
      </c>
      <c r="B936" s="8" t="e">
        <f>IF(A936="","",IF(MOD(YEAR(A936),4)=0,VLOOKUP(MONTH(A936),'Dados gerais'!$D$5:$F$16,3),VLOOKUP(MONTH(A936),'Dados gerais'!$D$5:$E$16,2)))</f>
        <v>#NUM!</v>
      </c>
      <c r="C936" s="10"/>
    </row>
    <row r="937" spans="1:3" x14ac:dyDescent="0.25">
      <c r="A937" s="2" t="e">
        <f>IF(B936="","",IF(A936+B936&gt;DATE('Dados gerais'!$B$7,'Dados gerais'!$B$6,28),"",A936+B936))</f>
        <v>#NUM!</v>
      </c>
      <c r="B937" s="8" t="e">
        <f>IF(A937="","",IF(MOD(YEAR(A937),4)=0,VLOOKUP(MONTH(A937),'Dados gerais'!$D$5:$F$16,3),VLOOKUP(MONTH(A937),'Dados gerais'!$D$5:$E$16,2)))</f>
        <v>#NUM!</v>
      </c>
      <c r="C937" s="10"/>
    </row>
    <row r="938" spans="1:3" x14ac:dyDescent="0.25">
      <c r="A938" s="2" t="e">
        <f>IF(B937="","",IF(A937+B937&gt;DATE('Dados gerais'!$B$7,'Dados gerais'!$B$6,28),"",A937+B937))</f>
        <v>#NUM!</v>
      </c>
      <c r="B938" s="8" t="e">
        <f>IF(A938="","",IF(MOD(YEAR(A938),4)=0,VLOOKUP(MONTH(A938),'Dados gerais'!$D$5:$F$16,3),VLOOKUP(MONTH(A938),'Dados gerais'!$D$5:$E$16,2)))</f>
        <v>#NUM!</v>
      </c>
      <c r="C938" s="10"/>
    </row>
    <row r="939" spans="1:3" x14ac:dyDescent="0.25">
      <c r="A939" s="2" t="e">
        <f>IF(B938="","",IF(A938+B938&gt;DATE('Dados gerais'!$B$7,'Dados gerais'!$B$6,28),"",A938+B938))</f>
        <v>#NUM!</v>
      </c>
      <c r="B939" s="8" t="e">
        <f>IF(A939="","",IF(MOD(YEAR(A939),4)=0,VLOOKUP(MONTH(A939),'Dados gerais'!$D$5:$F$16,3),VLOOKUP(MONTH(A939),'Dados gerais'!$D$5:$E$16,2)))</f>
        <v>#NUM!</v>
      </c>
      <c r="C939" s="10"/>
    </row>
    <row r="940" spans="1:3" x14ac:dyDescent="0.25">
      <c r="A940" s="2" t="e">
        <f>IF(B939="","",IF(A939+B939&gt;DATE('Dados gerais'!$B$7,'Dados gerais'!$B$6,28),"",A939+B939))</f>
        <v>#NUM!</v>
      </c>
      <c r="B940" s="8" t="e">
        <f>IF(A940="","",IF(MOD(YEAR(A940),4)=0,VLOOKUP(MONTH(A940),'Dados gerais'!$D$5:$F$16,3),VLOOKUP(MONTH(A940),'Dados gerais'!$D$5:$E$16,2)))</f>
        <v>#NUM!</v>
      </c>
      <c r="C940" s="10"/>
    </row>
    <row r="941" spans="1:3" x14ac:dyDescent="0.25">
      <c r="A941" s="2" t="e">
        <f>IF(B940="","",IF(A940+B940&gt;DATE('Dados gerais'!$B$7,'Dados gerais'!$B$6,28),"",A940+B940))</f>
        <v>#NUM!</v>
      </c>
      <c r="B941" s="8" t="e">
        <f>IF(A941="","",IF(MOD(YEAR(A941),4)=0,VLOOKUP(MONTH(A941),'Dados gerais'!$D$5:$F$16,3),VLOOKUP(MONTH(A941),'Dados gerais'!$D$5:$E$16,2)))</f>
        <v>#NUM!</v>
      </c>
      <c r="C941" s="10"/>
    </row>
    <row r="942" spans="1:3" x14ac:dyDescent="0.25">
      <c r="A942" s="2" t="e">
        <f>IF(B941="","",IF(A941+B941&gt;DATE('Dados gerais'!$B$7,'Dados gerais'!$B$6,28),"",A941+B941))</f>
        <v>#NUM!</v>
      </c>
      <c r="B942" s="8" t="e">
        <f>IF(A942="","",IF(MOD(YEAR(A942),4)=0,VLOOKUP(MONTH(A942),'Dados gerais'!$D$5:$F$16,3),VLOOKUP(MONTH(A942),'Dados gerais'!$D$5:$E$16,2)))</f>
        <v>#NUM!</v>
      </c>
      <c r="C942" s="10"/>
    </row>
    <row r="943" spans="1:3" x14ac:dyDescent="0.25">
      <c r="A943" s="2" t="e">
        <f>IF(B942="","",IF(A942+B942&gt;DATE('Dados gerais'!$B$7,'Dados gerais'!$B$6,28),"",A942+B942))</f>
        <v>#NUM!</v>
      </c>
      <c r="B943" s="8" t="e">
        <f>IF(A943="","",IF(MOD(YEAR(A943),4)=0,VLOOKUP(MONTH(A943),'Dados gerais'!$D$5:$F$16,3),VLOOKUP(MONTH(A943),'Dados gerais'!$D$5:$E$16,2)))</f>
        <v>#NUM!</v>
      </c>
      <c r="C943" s="10"/>
    </row>
    <row r="944" spans="1:3" x14ac:dyDescent="0.25">
      <c r="A944" s="2" t="e">
        <f>IF(B943="","",IF(A943+B943&gt;DATE('Dados gerais'!$B$7,'Dados gerais'!$B$6,28),"",A943+B943))</f>
        <v>#NUM!</v>
      </c>
      <c r="B944" s="8" t="e">
        <f>IF(A944="","",IF(MOD(YEAR(A944),4)=0,VLOOKUP(MONTH(A944),'Dados gerais'!$D$5:$F$16,3),VLOOKUP(MONTH(A944),'Dados gerais'!$D$5:$E$16,2)))</f>
        <v>#NUM!</v>
      </c>
      <c r="C944" s="10"/>
    </row>
    <row r="945" spans="1:3" x14ac:dyDescent="0.25">
      <c r="A945" s="2" t="e">
        <f>IF(B944="","",IF(A944+B944&gt;DATE('Dados gerais'!$B$7,'Dados gerais'!$B$6,28),"",A944+B944))</f>
        <v>#NUM!</v>
      </c>
      <c r="B945" s="8" t="e">
        <f>IF(A945="","",IF(MOD(YEAR(A945),4)=0,VLOOKUP(MONTH(A945),'Dados gerais'!$D$5:$F$16,3),VLOOKUP(MONTH(A945),'Dados gerais'!$D$5:$E$16,2)))</f>
        <v>#NUM!</v>
      </c>
      <c r="C945" s="10"/>
    </row>
    <row r="946" spans="1:3" x14ac:dyDescent="0.25">
      <c r="A946" s="2" t="e">
        <f>IF(B945="","",IF(A945+B945&gt;DATE('Dados gerais'!$B$7,'Dados gerais'!$B$6,28),"",A945+B945))</f>
        <v>#NUM!</v>
      </c>
      <c r="B946" s="8" t="e">
        <f>IF(A946="","",IF(MOD(YEAR(A946),4)=0,VLOOKUP(MONTH(A946),'Dados gerais'!$D$5:$F$16,3),VLOOKUP(MONTH(A946),'Dados gerais'!$D$5:$E$16,2)))</f>
        <v>#NUM!</v>
      </c>
      <c r="C946" s="10"/>
    </row>
    <row r="947" spans="1:3" x14ac:dyDescent="0.25">
      <c r="A947" s="2" t="e">
        <f>IF(B946="","",IF(A946+B946&gt;DATE('Dados gerais'!$B$7,'Dados gerais'!$B$6,28),"",A946+B946))</f>
        <v>#NUM!</v>
      </c>
      <c r="B947" s="8" t="e">
        <f>IF(A947="","",IF(MOD(YEAR(A947),4)=0,VLOOKUP(MONTH(A947),'Dados gerais'!$D$5:$F$16,3),VLOOKUP(MONTH(A947),'Dados gerais'!$D$5:$E$16,2)))</f>
        <v>#NUM!</v>
      </c>
      <c r="C947" s="10"/>
    </row>
    <row r="948" spans="1:3" x14ac:dyDescent="0.25">
      <c r="A948" s="2" t="e">
        <f>IF(B947="","",IF(A947+B947&gt;DATE('Dados gerais'!$B$7,'Dados gerais'!$B$6,28),"",A947+B947))</f>
        <v>#NUM!</v>
      </c>
      <c r="B948" s="8" t="e">
        <f>IF(A948="","",IF(MOD(YEAR(A948),4)=0,VLOOKUP(MONTH(A948),'Dados gerais'!$D$5:$F$16,3),VLOOKUP(MONTH(A948),'Dados gerais'!$D$5:$E$16,2)))</f>
        <v>#NUM!</v>
      </c>
      <c r="C948" s="10"/>
    </row>
    <row r="949" spans="1:3" x14ac:dyDescent="0.25">
      <c r="A949" s="2" t="e">
        <f>IF(B948="","",IF(A948+B948&gt;DATE('Dados gerais'!$B$7,'Dados gerais'!$B$6,28),"",A948+B948))</f>
        <v>#NUM!</v>
      </c>
      <c r="B949" s="8" t="e">
        <f>IF(A949="","",IF(MOD(YEAR(A949),4)=0,VLOOKUP(MONTH(A949),'Dados gerais'!$D$5:$F$16,3),VLOOKUP(MONTH(A949),'Dados gerais'!$D$5:$E$16,2)))</f>
        <v>#NUM!</v>
      </c>
      <c r="C949" s="10"/>
    </row>
    <row r="950" spans="1:3" x14ac:dyDescent="0.25">
      <c r="A950" s="2" t="e">
        <f>IF(B949="","",IF(A949+B949&gt;DATE('Dados gerais'!$B$7,'Dados gerais'!$B$6,28),"",A949+B949))</f>
        <v>#NUM!</v>
      </c>
      <c r="B950" s="8" t="e">
        <f>IF(A950="","",IF(MOD(YEAR(A950),4)=0,VLOOKUP(MONTH(A950),'Dados gerais'!$D$5:$F$16,3),VLOOKUP(MONTH(A950),'Dados gerais'!$D$5:$E$16,2)))</f>
        <v>#NUM!</v>
      </c>
      <c r="C950" s="10"/>
    </row>
    <row r="951" spans="1:3" x14ac:dyDescent="0.25">
      <c r="A951" s="2" t="e">
        <f>IF(B950="","",IF(A950+B950&gt;DATE('Dados gerais'!$B$7,'Dados gerais'!$B$6,28),"",A950+B950))</f>
        <v>#NUM!</v>
      </c>
      <c r="B951" s="8" t="e">
        <f>IF(A951="","",IF(MOD(YEAR(A951),4)=0,VLOOKUP(MONTH(A951),'Dados gerais'!$D$5:$F$16,3),VLOOKUP(MONTH(A951),'Dados gerais'!$D$5:$E$16,2)))</f>
        <v>#NUM!</v>
      </c>
      <c r="C951" s="10"/>
    </row>
    <row r="952" spans="1:3" x14ac:dyDescent="0.25">
      <c r="A952" s="2" t="e">
        <f>IF(B951="","",IF(A951+B951&gt;DATE('Dados gerais'!$B$7,'Dados gerais'!$B$6,28),"",A951+B951))</f>
        <v>#NUM!</v>
      </c>
      <c r="B952" s="8" t="e">
        <f>IF(A952="","",IF(MOD(YEAR(A952),4)=0,VLOOKUP(MONTH(A952),'Dados gerais'!$D$5:$F$16,3),VLOOKUP(MONTH(A952),'Dados gerais'!$D$5:$E$16,2)))</f>
        <v>#NUM!</v>
      </c>
      <c r="C952" s="10"/>
    </row>
    <row r="953" spans="1:3" x14ac:dyDescent="0.25">
      <c r="A953" s="2" t="e">
        <f>IF(B952="","",IF(A952+B952&gt;DATE('Dados gerais'!$B$7,'Dados gerais'!$B$6,28),"",A952+B952))</f>
        <v>#NUM!</v>
      </c>
      <c r="B953" s="8" t="e">
        <f>IF(A953="","",IF(MOD(YEAR(A953),4)=0,VLOOKUP(MONTH(A953),'Dados gerais'!$D$5:$F$16,3),VLOOKUP(MONTH(A953),'Dados gerais'!$D$5:$E$16,2)))</f>
        <v>#NUM!</v>
      </c>
      <c r="C953" s="10"/>
    </row>
    <row r="954" spans="1:3" x14ac:dyDescent="0.25">
      <c r="A954" s="2" t="e">
        <f>IF(B953="","",IF(A953+B953&gt;DATE('Dados gerais'!$B$7,'Dados gerais'!$B$6,28),"",A953+B953))</f>
        <v>#NUM!</v>
      </c>
      <c r="B954" s="8" t="e">
        <f>IF(A954="","",IF(MOD(YEAR(A954),4)=0,VLOOKUP(MONTH(A954),'Dados gerais'!$D$5:$F$16,3),VLOOKUP(MONTH(A954),'Dados gerais'!$D$5:$E$16,2)))</f>
        <v>#NUM!</v>
      </c>
      <c r="C954" s="10"/>
    </row>
    <row r="955" spans="1:3" x14ac:dyDescent="0.25">
      <c r="A955" s="2" t="e">
        <f>IF(B954="","",IF(A954+B954&gt;DATE('Dados gerais'!$B$7,'Dados gerais'!$B$6,28),"",A954+B954))</f>
        <v>#NUM!</v>
      </c>
      <c r="B955" s="8" t="e">
        <f>IF(A955="","",IF(MOD(YEAR(A955),4)=0,VLOOKUP(MONTH(A955),'Dados gerais'!$D$5:$F$16,3),VLOOKUP(MONTH(A955),'Dados gerais'!$D$5:$E$16,2)))</f>
        <v>#NUM!</v>
      </c>
      <c r="C955" s="10"/>
    </row>
    <row r="956" spans="1:3" x14ac:dyDescent="0.25">
      <c r="A956" s="2" t="e">
        <f>IF(B955="","",IF(A955+B955&gt;DATE('Dados gerais'!$B$7,'Dados gerais'!$B$6,28),"",A955+B955))</f>
        <v>#NUM!</v>
      </c>
      <c r="B956" s="8" t="e">
        <f>IF(A956="","",IF(MOD(YEAR(A956),4)=0,VLOOKUP(MONTH(A956),'Dados gerais'!$D$5:$F$16,3),VLOOKUP(MONTH(A956),'Dados gerais'!$D$5:$E$16,2)))</f>
        <v>#NUM!</v>
      </c>
      <c r="C956" s="10"/>
    </row>
    <row r="957" spans="1:3" x14ac:dyDescent="0.25">
      <c r="A957" s="2" t="e">
        <f>IF(B956="","",IF(A956+B956&gt;DATE('Dados gerais'!$B$7,'Dados gerais'!$B$6,28),"",A956+B956))</f>
        <v>#NUM!</v>
      </c>
      <c r="B957" s="8" t="e">
        <f>IF(A957="","",IF(MOD(YEAR(A957),4)=0,VLOOKUP(MONTH(A957),'Dados gerais'!$D$5:$F$16,3),VLOOKUP(MONTH(A957),'Dados gerais'!$D$5:$E$16,2)))</f>
        <v>#NUM!</v>
      </c>
      <c r="C957" s="10"/>
    </row>
    <row r="958" spans="1:3" x14ac:dyDescent="0.25">
      <c r="A958" s="2" t="e">
        <f>IF(B957="","",IF(A957+B957&gt;DATE('Dados gerais'!$B$7,'Dados gerais'!$B$6,28),"",A957+B957))</f>
        <v>#NUM!</v>
      </c>
      <c r="B958" s="8" t="e">
        <f>IF(A958="","",IF(MOD(YEAR(A958),4)=0,VLOOKUP(MONTH(A958),'Dados gerais'!$D$5:$F$16,3),VLOOKUP(MONTH(A958),'Dados gerais'!$D$5:$E$16,2)))</f>
        <v>#NUM!</v>
      </c>
      <c r="C958" s="10"/>
    </row>
    <row r="959" spans="1:3" x14ac:dyDescent="0.25">
      <c r="A959" s="2" t="e">
        <f>IF(B958="","",IF(A958+B958&gt;DATE('Dados gerais'!$B$7,'Dados gerais'!$B$6,28),"",A958+B958))</f>
        <v>#NUM!</v>
      </c>
      <c r="B959" s="8" t="e">
        <f>IF(A959="","",IF(MOD(YEAR(A959),4)=0,VLOOKUP(MONTH(A959),'Dados gerais'!$D$5:$F$16,3),VLOOKUP(MONTH(A959),'Dados gerais'!$D$5:$E$16,2)))</f>
        <v>#NUM!</v>
      </c>
      <c r="C959" s="10"/>
    </row>
    <row r="960" spans="1:3" x14ac:dyDescent="0.25">
      <c r="A960" s="2" t="e">
        <f>IF(B959="","",IF(A959+B959&gt;DATE('Dados gerais'!$B$7,'Dados gerais'!$B$6,28),"",A959+B959))</f>
        <v>#NUM!</v>
      </c>
      <c r="B960" s="8" t="e">
        <f>IF(A960="","",IF(MOD(YEAR(A960),4)=0,VLOOKUP(MONTH(A960),'Dados gerais'!$D$5:$F$16,3),VLOOKUP(MONTH(A960),'Dados gerais'!$D$5:$E$16,2)))</f>
        <v>#NUM!</v>
      </c>
      <c r="C960" s="10"/>
    </row>
    <row r="961" spans="1:3" x14ac:dyDescent="0.25">
      <c r="A961" s="2" t="e">
        <f>IF(B960="","",IF(A960+B960&gt;DATE('Dados gerais'!$B$7,'Dados gerais'!$B$6,28),"",A960+B960))</f>
        <v>#NUM!</v>
      </c>
      <c r="B961" s="8" t="e">
        <f>IF(A961="","",IF(MOD(YEAR(A961),4)=0,VLOOKUP(MONTH(A961),'Dados gerais'!$D$5:$F$16,3),VLOOKUP(MONTH(A961),'Dados gerais'!$D$5:$E$16,2)))</f>
        <v>#NUM!</v>
      </c>
      <c r="C961" s="10"/>
    </row>
    <row r="962" spans="1:3" x14ac:dyDescent="0.25">
      <c r="A962" s="2" t="e">
        <f>IF(B961="","",IF(A961+B961&gt;DATE('Dados gerais'!$B$7,'Dados gerais'!$B$6,28),"",A961+B961))</f>
        <v>#NUM!</v>
      </c>
      <c r="B962" s="8" t="e">
        <f>IF(A962="","",IF(MOD(YEAR(A962),4)=0,VLOOKUP(MONTH(A962),'Dados gerais'!$D$5:$F$16,3),VLOOKUP(MONTH(A962),'Dados gerais'!$D$5:$E$16,2)))</f>
        <v>#NUM!</v>
      </c>
      <c r="C962" s="10"/>
    </row>
    <row r="963" spans="1:3" x14ac:dyDescent="0.25">
      <c r="A963" s="2" t="e">
        <f>IF(B962="","",IF(A962+B962&gt;DATE('Dados gerais'!$B$7,'Dados gerais'!$B$6,28),"",A962+B962))</f>
        <v>#NUM!</v>
      </c>
      <c r="B963" s="8" t="e">
        <f>IF(A963="","",IF(MOD(YEAR(A963),4)=0,VLOOKUP(MONTH(A963),'Dados gerais'!$D$5:$F$16,3),VLOOKUP(MONTH(A963),'Dados gerais'!$D$5:$E$16,2)))</f>
        <v>#NUM!</v>
      </c>
      <c r="C963" s="10"/>
    </row>
    <row r="964" spans="1:3" x14ac:dyDescent="0.25">
      <c r="A964" s="2" t="e">
        <f>IF(B963="","",IF(A963+B963&gt;DATE('Dados gerais'!$B$7,'Dados gerais'!$B$6,28),"",A963+B963))</f>
        <v>#NUM!</v>
      </c>
      <c r="B964" s="8" t="e">
        <f>IF(A964="","",IF(MOD(YEAR(A964),4)=0,VLOOKUP(MONTH(A964),'Dados gerais'!$D$5:$F$16,3),VLOOKUP(MONTH(A964),'Dados gerais'!$D$5:$E$16,2)))</f>
        <v>#NUM!</v>
      </c>
      <c r="C964" s="10"/>
    </row>
    <row r="965" spans="1:3" x14ac:dyDescent="0.25">
      <c r="A965" s="2" t="e">
        <f>IF(B964="","",IF(A964+B964&gt;DATE('Dados gerais'!$B$7,'Dados gerais'!$B$6,28),"",A964+B964))</f>
        <v>#NUM!</v>
      </c>
      <c r="B965" s="8" t="e">
        <f>IF(A965="","",IF(MOD(YEAR(A965),4)=0,VLOOKUP(MONTH(A965),'Dados gerais'!$D$5:$F$16,3),VLOOKUP(MONTH(A965),'Dados gerais'!$D$5:$E$16,2)))</f>
        <v>#NUM!</v>
      </c>
      <c r="C965" s="10"/>
    </row>
    <row r="966" spans="1:3" x14ac:dyDescent="0.25">
      <c r="A966" s="2" t="e">
        <f>IF(B965="","",IF(A965+B965&gt;DATE('Dados gerais'!$B$7,'Dados gerais'!$B$6,28),"",A965+B965))</f>
        <v>#NUM!</v>
      </c>
      <c r="B966" s="8" t="e">
        <f>IF(A966="","",IF(MOD(YEAR(A966),4)=0,VLOOKUP(MONTH(A966),'Dados gerais'!$D$5:$F$16,3),VLOOKUP(MONTH(A966),'Dados gerais'!$D$5:$E$16,2)))</f>
        <v>#NUM!</v>
      </c>
      <c r="C966" s="10"/>
    </row>
    <row r="967" spans="1:3" x14ac:dyDescent="0.25">
      <c r="A967" s="2" t="e">
        <f>IF(B966="","",IF(A966+B966&gt;DATE('Dados gerais'!$B$7,'Dados gerais'!$B$6,28),"",A966+B966))</f>
        <v>#NUM!</v>
      </c>
      <c r="B967" s="8" t="e">
        <f>IF(A967="","",IF(MOD(YEAR(A967),4)=0,VLOOKUP(MONTH(A967),'Dados gerais'!$D$5:$F$16,3),VLOOKUP(MONTH(A967),'Dados gerais'!$D$5:$E$16,2)))</f>
        <v>#NUM!</v>
      </c>
      <c r="C967" s="10"/>
    </row>
    <row r="968" spans="1:3" x14ac:dyDescent="0.25">
      <c r="A968" s="2" t="e">
        <f>IF(B967="","",IF(A967+B967&gt;DATE('Dados gerais'!$B$7,'Dados gerais'!$B$6,28),"",A967+B967))</f>
        <v>#NUM!</v>
      </c>
      <c r="B968" s="8" t="e">
        <f>IF(A968="","",IF(MOD(YEAR(A968),4)=0,VLOOKUP(MONTH(A968),'Dados gerais'!$D$5:$F$16,3),VLOOKUP(MONTH(A968),'Dados gerais'!$D$5:$E$16,2)))</f>
        <v>#NUM!</v>
      </c>
      <c r="C968" s="10"/>
    </row>
    <row r="969" spans="1:3" x14ac:dyDescent="0.25">
      <c r="A969" s="2" t="e">
        <f>IF(B968="","",IF(A968+B968&gt;DATE('Dados gerais'!$B$7,'Dados gerais'!$B$6,28),"",A968+B968))</f>
        <v>#NUM!</v>
      </c>
      <c r="B969" s="8" t="e">
        <f>IF(A969="","",IF(MOD(YEAR(A969),4)=0,VLOOKUP(MONTH(A969),'Dados gerais'!$D$5:$F$16,3),VLOOKUP(MONTH(A969),'Dados gerais'!$D$5:$E$16,2)))</f>
        <v>#NUM!</v>
      </c>
      <c r="C969" s="10"/>
    </row>
    <row r="970" spans="1:3" x14ac:dyDescent="0.25">
      <c r="A970" s="2" t="e">
        <f>IF(B969="","",IF(A969+B969&gt;DATE('Dados gerais'!$B$7,'Dados gerais'!$B$6,28),"",A969+B969))</f>
        <v>#NUM!</v>
      </c>
      <c r="B970" s="8" t="e">
        <f>IF(A970="","",IF(MOD(YEAR(A970),4)=0,VLOOKUP(MONTH(A970),'Dados gerais'!$D$5:$F$16,3),VLOOKUP(MONTH(A970),'Dados gerais'!$D$5:$E$16,2)))</f>
        <v>#NUM!</v>
      </c>
      <c r="C970" s="10"/>
    </row>
    <row r="971" spans="1:3" x14ac:dyDescent="0.25">
      <c r="A971" s="2" t="e">
        <f>IF(B970="","",IF(A970+B970&gt;DATE('Dados gerais'!$B$7,'Dados gerais'!$B$6,28),"",A970+B970))</f>
        <v>#NUM!</v>
      </c>
      <c r="B971" s="8" t="e">
        <f>IF(A971="","",IF(MOD(YEAR(A971),4)=0,VLOOKUP(MONTH(A971),'Dados gerais'!$D$5:$F$16,3),VLOOKUP(MONTH(A971),'Dados gerais'!$D$5:$E$16,2)))</f>
        <v>#NUM!</v>
      </c>
      <c r="C971" s="10"/>
    </row>
    <row r="972" spans="1:3" x14ac:dyDescent="0.25">
      <c r="A972" s="2" t="e">
        <f>IF(B971="","",IF(A971+B971&gt;DATE('Dados gerais'!$B$7,'Dados gerais'!$B$6,28),"",A971+B971))</f>
        <v>#NUM!</v>
      </c>
      <c r="B972" s="8" t="e">
        <f>IF(A972="","",IF(MOD(YEAR(A972),4)=0,VLOOKUP(MONTH(A972),'Dados gerais'!$D$5:$F$16,3),VLOOKUP(MONTH(A972),'Dados gerais'!$D$5:$E$16,2)))</f>
        <v>#NUM!</v>
      </c>
      <c r="C972" s="10"/>
    </row>
    <row r="973" spans="1:3" x14ac:dyDescent="0.25">
      <c r="A973" s="2" t="e">
        <f>IF(B972="","",IF(A972+B972&gt;DATE('Dados gerais'!$B$7,'Dados gerais'!$B$6,28),"",A972+B972))</f>
        <v>#NUM!</v>
      </c>
      <c r="B973" s="8" t="e">
        <f>IF(A973="","",IF(MOD(YEAR(A973),4)=0,VLOOKUP(MONTH(A973),'Dados gerais'!$D$5:$F$16,3),VLOOKUP(MONTH(A973),'Dados gerais'!$D$5:$E$16,2)))</f>
        <v>#NUM!</v>
      </c>
      <c r="C973" s="10"/>
    </row>
    <row r="974" spans="1:3" x14ac:dyDescent="0.25">
      <c r="A974" s="2" t="e">
        <f>IF(B973="","",IF(A973+B973&gt;DATE('Dados gerais'!$B$7,'Dados gerais'!$B$6,28),"",A973+B973))</f>
        <v>#NUM!</v>
      </c>
      <c r="B974" s="8" t="e">
        <f>IF(A974="","",IF(MOD(YEAR(A974),4)=0,VLOOKUP(MONTH(A974),'Dados gerais'!$D$5:$F$16,3),VLOOKUP(MONTH(A974),'Dados gerais'!$D$5:$E$16,2)))</f>
        <v>#NUM!</v>
      </c>
      <c r="C974" s="10"/>
    </row>
    <row r="975" spans="1:3" x14ac:dyDescent="0.25">
      <c r="A975" s="2" t="e">
        <f>IF(B974="","",IF(A974+B974&gt;DATE('Dados gerais'!$B$7,'Dados gerais'!$B$6,28),"",A974+B974))</f>
        <v>#NUM!</v>
      </c>
      <c r="B975" s="8" t="e">
        <f>IF(A975="","",IF(MOD(YEAR(A975),4)=0,VLOOKUP(MONTH(A975),'Dados gerais'!$D$5:$F$16,3),VLOOKUP(MONTH(A975),'Dados gerais'!$D$5:$E$16,2)))</f>
        <v>#NUM!</v>
      </c>
      <c r="C975" s="10"/>
    </row>
    <row r="976" spans="1:3" x14ac:dyDescent="0.25">
      <c r="A976" s="2" t="e">
        <f>IF(B975="","",IF(A975+B975&gt;DATE('Dados gerais'!$B$7,'Dados gerais'!$B$6,28),"",A975+B975))</f>
        <v>#NUM!</v>
      </c>
      <c r="B976" s="8" t="e">
        <f>IF(A976="","",IF(MOD(YEAR(A976),4)=0,VLOOKUP(MONTH(A976),'Dados gerais'!$D$5:$F$16,3),VLOOKUP(MONTH(A976),'Dados gerais'!$D$5:$E$16,2)))</f>
        <v>#NUM!</v>
      </c>
      <c r="C976" s="10"/>
    </row>
    <row r="977" spans="1:3" x14ac:dyDescent="0.25">
      <c r="A977" s="2" t="e">
        <f>IF(B976="","",IF(A976+B976&gt;DATE('Dados gerais'!$B$7,'Dados gerais'!$B$6,28),"",A976+B976))</f>
        <v>#NUM!</v>
      </c>
      <c r="B977" s="8" t="e">
        <f>IF(A977="","",IF(MOD(YEAR(A977),4)=0,VLOOKUP(MONTH(A977),'Dados gerais'!$D$5:$F$16,3),VLOOKUP(MONTH(A977),'Dados gerais'!$D$5:$E$16,2)))</f>
        <v>#NUM!</v>
      </c>
      <c r="C977" s="10"/>
    </row>
    <row r="978" spans="1:3" x14ac:dyDescent="0.25">
      <c r="A978" s="2" t="e">
        <f>IF(B977="","",IF(A977+B977&gt;DATE('Dados gerais'!$B$7,'Dados gerais'!$B$6,28),"",A977+B977))</f>
        <v>#NUM!</v>
      </c>
      <c r="B978" s="8" t="e">
        <f>IF(A978="","",IF(MOD(YEAR(A978),4)=0,VLOOKUP(MONTH(A978),'Dados gerais'!$D$5:$F$16,3),VLOOKUP(MONTH(A978),'Dados gerais'!$D$5:$E$16,2)))</f>
        <v>#NUM!</v>
      </c>
      <c r="C978" s="10"/>
    </row>
    <row r="979" spans="1:3" x14ac:dyDescent="0.25">
      <c r="A979" s="2" t="e">
        <f>IF(B978="","",IF(A978+B978&gt;DATE('Dados gerais'!$B$7,'Dados gerais'!$B$6,28),"",A978+B978))</f>
        <v>#NUM!</v>
      </c>
      <c r="B979" s="8" t="e">
        <f>IF(A979="","",IF(MOD(YEAR(A979),4)=0,VLOOKUP(MONTH(A979),'Dados gerais'!$D$5:$F$16,3),VLOOKUP(MONTH(A979),'Dados gerais'!$D$5:$E$16,2)))</f>
        <v>#NUM!</v>
      </c>
      <c r="C979" s="10"/>
    </row>
    <row r="980" spans="1:3" x14ac:dyDescent="0.25">
      <c r="A980" s="2" t="e">
        <f>IF(B979="","",IF(A979+B979&gt;DATE('Dados gerais'!$B$7,'Dados gerais'!$B$6,28),"",A979+B979))</f>
        <v>#NUM!</v>
      </c>
      <c r="B980" s="8" t="e">
        <f>IF(A980="","",IF(MOD(YEAR(A980),4)=0,VLOOKUP(MONTH(A980),'Dados gerais'!$D$5:$F$16,3),VLOOKUP(MONTH(A980),'Dados gerais'!$D$5:$E$16,2)))</f>
        <v>#NUM!</v>
      </c>
      <c r="C980" s="10"/>
    </row>
    <row r="981" spans="1:3" x14ac:dyDescent="0.25">
      <c r="A981" s="2" t="e">
        <f>IF(B980="","",IF(A980+B980&gt;DATE('Dados gerais'!$B$7,'Dados gerais'!$B$6,28),"",A980+B980))</f>
        <v>#NUM!</v>
      </c>
      <c r="B981" s="8" t="e">
        <f>IF(A981="","",IF(MOD(YEAR(A981),4)=0,VLOOKUP(MONTH(A981),'Dados gerais'!$D$5:$F$16,3),VLOOKUP(MONTH(A981),'Dados gerais'!$D$5:$E$16,2)))</f>
        <v>#NUM!</v>
      </c>
      <c r="C981" s="10"/>
    </row>
    <row r="982" spans="1:3" x14ac:dyDescent="0.25">
      <c r="A982" s="2" t="e">
        <f>IF(B981="","",IF(A981+B981&gt;DATE('Dados gerais'!$B$7,'Dados gerais'!$B$6,28),"",A981+B981))</f>
        <v>#NUM!</v>
      </c>
      <c r="B982" s="8" t="e">
        <f>IF(A982="","",IF(MOD(YEAR(A982),4)=0,VLOOKUP(MONTH(A982),'Dados gerais'!$D$5:$F$16,3),VLOOKUP(MONTH(A982),'Dados gerais'!$D$5:$E$16,2)))</f>
        <v>#NUM!</v>
      </c>
      <c r="C982" s="10"/>
    </row>
    <row r="983" spans="1:3" x14ac:dyDescent="0.25">
      <c r="A983" s="2" t="e">
        <f>IF(B982="","",IF(A982+B982&gt;DATE('Dados gerais'!$B$7,'Dados gerais'!$B$6,28),"",A982+B982))</f>
        <v>#NUM!</v>
      </c>
      <c r="B983" s="8" t="e">
        <f>IF(A983="","",IF(MOD(YEAR(A983),4)=0,VLOOKUP(MONTH(A983),'Dados gerais'!$D$5:$F$16,3),VLOOKUP(MONTH(A983),'Dados gerais'!$D$5:$E$16,2)))</f>
        <v>#NUM!</v>
      </c>
      <c r="C983" s="10"/>
    </row>
    <row r="984" spans="1:3" x14ac:dyDescent="0.25">
      <c r="A984" s="2" t="e">
        <f>IF(B983="","",IF(A983+B983&gt;DATE('Dados gerais'!$B$7,'Dados gerais'!$B$6,28),"",A983+B983))</f>
        <v>#NUM!</v>
      </c>
      <c r="B984" s="8" t="e">
        <f>IF(A984="","",IF(MOD(YEAR(A984),4)=0,VLOOKUP(MONTH(A984),'Dados gerais'!$D$5:$F$16,3),VLOOKUP(MONTH(A984),'Dados gerais'!$D$5:$E$16,2)))</f>
        <v>#NUM!</v>
      </c>
      <c r="C984" s="10"/>
    </row>
    <row r="985" spans="1:3" x14ac:dyDescent="0.25">
      <c r="A985" s="2" t="e">
        <f>IF(B984="","",IF(A984+B984&gt;DATE('Dados gerais'!$B$7,'Dados gerais'!$B$6,28),"",A984+B984))</f>
        <v>#NUM!</v>
      </c>
      <c r="B985" s="8" t="e">
        <f>IF(A985="","",IF(MOD(YEAR(A985),4)=0,VLOOKUP(MONTH(A985),'Dados gerais'!$D$5:$F$16,3),VLOOKUP(MONTH(A985),'Dados gerais'!$D$5:$E$16,2)))</f>
        <v>#NUM!</v>
      </c>
      <c r="C985" s="10"/>
    </row>
    <row r="986" spans="1:3" x14ac:dyDescent="0.25">
      <c r="A986" s="2" t="e">
        <f>IF(B985="","",IF(A985+B985&gt;DATE('Dados gerais'!$B$7,'Dados gerais'!$B$6,28),"",A985+B985))</f>
        <v>#NUM!</v>
      </c>
      <c r="B986" s="8" t="e">
        <f>IF(A986="","",IF(MOD(YEAR(A986),4)=0,VLOOKUP(MONTH(A986),'Dados gerais'!$D$5:$F$16,3),VLOOKUP(MONTH(A986),'Dados gerais'!$D$5:$E$16,2)))</f>
        <v>#NUM!</v>
      </c>
      <c r="C986" s="10"/>
    </row>
    <row r="987" spans="1:3" x14ac:dyDescent="0.25">
      <c r="A987" s="2" t="e">
        <f>IF(B986="","",IF(A986+B986&gt;DATE('Dados gerais'!$B$7,'Dados gerais'!$B$6,28),"",A986+B986))</f>
        <v>#NUM!</v>
      </c>
      <c r="B987" s="8" t="e">
        <f>IF(A987="","",IF(MOD(YEAR(A987),4)=0,VLOOKUP(MONTH(A987),'Dados gerais'!$D$5:$F$16,3),VLOOKUP(MONTH(A987),'Dados gerais'!$D$5:$E$16,2)))</f>
        <v>#NUM!</v>
      </c>
      <c r="C987" s="10"/>
    </row>
    <row r="988" spans="1:3" x14ac:dyDescent="0.25">
      <c r="A988" s="2" t="e">
        <f>IF(B987="","",IF(A987+B987&gt;DATE('Dados gerais'!$B$7,'Dados gerais'!$B$6,28),"",A987+B987))</f>
        <v>#NUM!</v>
      </c>
      <c r="B988" s="8" t="e">
        <f>IF(A988="","",IF(MOD(YEAR(A988),4)=0,VLOOKUP(MONTH(A988),'Dados gerais'!$D$5:$F$16,3),VLOOKUP(MONTH(A988),'Dados gerais'!$D$5:$E$16,2)))</f>
        <v>#NUM!</v>
      </c>
      <c r="C988" s="10"/>
    </row>
    <row r="989" spans="1:3" x14ac:dyDescent="0.25">
      <c r="A989" s="2" t="e">
        <f>IF(B988="","",IF(A988+B988&gt;DATE('Dados gerais'!$B$7,'Dados gerais'!$B$6,28),"",A988+B988))</f>
        <v>#NUM!</v>
      </c>
      <c r="B989" s="8" t="e">
        <f>IF(A989="","",IF(MOD(YEAR(A989),4)=0,VLOOKUP(MONTH(A989),'Dados gerais'!$D$5:$F$16,3),VLOOKUP(MONTH(A989),'Dados gerais'!$D$5:$E$16,2)))</f>
        <v>#NUM!</v>
      </c>
      <c r="C989" s="10"/>
    </row>
    <row r="990" spans="1:3" x14ac:dyDescent="0.25">
      <c r="A990" s="2" t="e">
        <f>IF(B989="","",IF(A989+B989&gt;DATE('Dados gerais'!$B$7,'Dados gerais'!$B$6,28),"",A989+B989))</f>
        <v>#NUM!</v>
      </c>
      <c r="B990" s="8" t="e">
        <f>IF(A990="","",IF(MOD(YEAR(A990),4)=0,VLOOKUP(MONTH(A990),'Dados gerais'!$D$5:$F$16,3),VLOOKUP(MONTH(A990),'Dados gerais'!$D$5:$E$16,2)))</f>
        <v>#NUM!</v>
      </c>
      <c r="C990" s="10"/>
    </row>
    <row r="991" spans="1:3" x14ac:dyDescent="0.25">
      <c r="A991" s="2" t="e">
        <f>IF(B990="","",IF(A990+B990&gt;DATE('Dados gerais'!$B$7,'Dados gerais'!$B$6,28),"",A990+B990))</f>
        <v>#NUM!</v>
      </c>
      <c r="B991" s="8" t="e">
        <f>IF(A991="","",IF(MOD(YEAR(A991),4)=0,VLOOKUP(MONTH(A991),'Dados gerais'!$D$5:$F$16,3),VLOOKUP(MONTH(A991),'Dados gerais'!$D$5:$E$16,2)))</f>
        <v>#NUM!</v>
      </c>
      <c r="C991" s="10"/>
    </row>
    <row r="992" spans="1:3" x14ac:dyDescent="0.25">
      <c r="A992" s="2" t="e">
        <f>IF(B991="","",IF(A991+B991&gt;DATE('Dados gerais'!$B$7,'Dados gerais'!$B$6,28),"",A991+B991))</f>
        <v>#NUM!</v>
      </c>
      <c r="B992" s="8" t="e">
        <f>IF(A992="","",IF(MOD(YEAR(A992),4)=0,VLOOKUP(MONTH(A992),'Dados gerais'!$D$5:$F$16,3),VLOOKUP(MONTH(A992),'Dados gerais'!$D$5:$E$16,2)))</f>
        <v>#NUM!</v>
      </c>
      <c r="C992" s="10"/>
    </row>
    <row r="993" spans="1:3" x14ac:dyDescent="0.25">
      <c r="A993" s="2" t="e">
        <f>IF(B992="","",IF(A992+B992&gt;DATE('Dados gerais'!$B$7,'Dados gerais'!$B$6,28),"",A992+B992))</f>
        <v>#NUM!</v>
      </c>
      <c r="B993" s="8" t="e">
        <f>IF(A993="","",IF(MOD(YEAR(A993),4)=0,VLOOKUP(MONTH(A993),'Dados gerais'!$D$5:$F$16,3),VLOOKUP(MONTH(A993),'Dados gerais'!$D$5:$E$16,2)))</f>
        <v>#NUM!</v>
      </c>
      <c r="C993" s="10"/>
    </row>
    <row r="994" spans="1:3" x14ac:dyDescent="0.25">
      <c r="A994" s="2" t="e">
        <f>IF(B993="","",IF(A993+B993&gt;DATE('Dados gerais'!$B$7,'Dados gerais'!$B$6,28),"",A993+B993))</f>
        <v>#NUM!</v>
      </c>
      <c r="B994" s="8" t="e">
        <f>IF(A994="","",IF(MOD(YEAR(A994),4)=0,VLOOKUP(MONTH(A994),'Dados gerais'!$D$5:$F$16,3),VLOOKUP(MONTH(A994),'Dados gerais'!$D$5:$E$16,2)))</f>
        <v>#NUM!</v>
      </c>
      <c r="C994" s="10"/>
    </row>
    <row r="995" spans="1:3" x14ac:dyDescent="0.25">
      <c r="A995" s="2" t="e">
        <f>IF(B994="","",IF(A994+B994&gt;DATE('Dados gerais'!$B$7,'Dados gerais'!$B$6,28),"",A994+B994))</f>
        <v>#NUM!</v>
      </c>
      <c r="B995" s="8" t="e">
        <f>IF(A995="","",IF(MOD(YEAR(A995),4)=0,VLOOKUP(MONTH(A995),'Dados gerais'!$D$5:$F$16,3),VLOOKUP(MONTH(A995),'Dados gerais'!$D$5:$E$16,2)))</f>
        <v>#NUM!</v>
      </c>
      <c r="C995" s="10"/>
    </row>
    <row r="996" spans="1:3" x14ac:dyDescent="0.25">
      <c r="A996" s="2" t="e">
        <f>IF(B995="","",IF(A995+B995&gt;DATE('Dados gerais'!$B$7,'Dados gerais'!$B$6,28),"",A995+B995))</f>
        <v>#NUM!</v>
      </c>
      <c r="B996" s="8" t="e">
        <f>IF(A996="","",IF(MOD(YEAR(A996),4)=0,VLOOKUP(MONTH(A996),'Dados gerais'!$D$5:$F$16,3),VLOOKUP(MONTH(A996),'Dados gerais'!$D$5:$E$16,2)))</f>
        <v>#NUM!</v>
      </c>
      <c r="C996" s="10"/>
    </row>
    <row r="997" spans="1:3" x14ac:dyDescent="0.25">
      <c r="A997" s="2" t="e">
        <f>IF(B996="","",IF(A996+B996&gt;DATE('Dados gerais'!$B$7,'Dados gerais'!$B$6,28),"",A996+B996))</f>
        <v>#NUM!</v>
      </c>
      <c r="B997" s="8" t="e">
        <f>IF(A997="","",IF(MOD(YEAR(A997),4)=0,VLOOKUP(MONTH(A997),'Dados gerais'!$D$5:$F$16,3),VLOOKUP(MONTH(A997),'Dados gerais'!$D$5:$E$16,2)))</f>
        <v>#NUM!</v>
      </c>
      <c r="C997" s="10"/>
    </row>
    <row r="998" spans="1:3" x14ac:dyDescent="0.25">
      <c r="A998" s="2" t="e">
        <f>IF(B997="","",IF(A997+B997&gt;DATE('Dados gerais'!$B$7,'Dados gerais'!$B$6,28),"",A997+B997))</f>
        <v>#NUM!</v>
      </c>
      <c r="B998" s="8" t="e">
        <f>IF(A998="","",IF(MOD(YEAR(A998),4)=0,VLOOKUP(MONTH(A998),'Dados gerais'!$D$5:$F$16,3),VLOOKUP(MONTH(A998),'Dados gerais'!$D$5:$E$16,2)))</f>
        <v>#NUM!</v>
      </c>
      <c r="C998" s="10"/>
    </row>
    <row r="999" spans="1:3" x14ac:dyDescent="0.25">
      <c r="A999" s="2" t="e">
        <f>IF(B998="","",IF(A998+B998&gt;DATE('Dados gerais'!$B$7,'Dados gerais'!$B$6,28),"",A998+B998))</f>
        <v>#NUM!</v>
      </c>
      <c r="B999" s="8" t="e">
        <f>IF(A999="","",IF(MOD(YEAR(A999),4)=0,VLOOKUP(MONTH(A999),'Dados gerais'!$D$5:$F$16,3),VLOOKUP(MONTH(A999),'Dados gerais'!$D$5:$E$16,2)))</f>
        <v>#NUM!</v>
      </c>
      <c r="C999" s="10"/>
    </row>
    <row r="1000" spans="1:3" x14ac:dyDescent="0.25">
      <c r="A1000" s="2" t="e">
        <f>IF(B999="","",IF(A999+B999&gt;DATE('Dados gerais'!$B$7,'Dados gerais'!$B$6,28),"",A999+B999))</f>
        <v>#NUM!</v>
      </c>
      <c r="B1000" s="8" t="e">
        <f>IF(A1000="","",IF(MOD(YEAR(A1000),4)=0,VLOOKUP(MONTH(A1000),'Dados gerais'!$D$5:$F$16,3),VLOOKUP(MONTH(A1000),'Dados gerais'!$D$5:$E$16,2)))</f>
        <v>#NUM!</v>
      </c>
      <c r="C1000" s="7"/>
    </row>
    <row r="1001" spans="1:3" x14ac:dyDescent="0.25">
      <c r="A1001" s="2" t="e">
        <f>IF(B1000="","",IF(A1000+B1000&gt;DATE('Dados gerais'!$B$7,'Dados gerais'!$B$6,28),"",A1000+B1000))</f>
        <v>#NUM!</v>
      </c>
      <c r="B1001" s="8" t="e">
        <f>IF(A1001="","",IF(MOD(YEAR(A1001),4)=0,VLOOKUP(MONTH(A1001),'Dados gerais'!$D$5:$F$16,3),VLOOKUP(MONTH(A1001),'Dados gerais'!$D$5:$E$16,2)))</f>
        <v>#NUM!</v>
      </c>
      <c r="C1001" s="7"/>
    </row>
    <row r="1002" spans="1:3" x14ac:dyDescent="0.25">
      <c r="A1002" s="2" t="e">
        <f>IF(B1001="","",IF(A1001+B1001&gt;DATE('Dados gerais'!$B$7,'Dados gerais'!$B$6,28),"",A1001+B1001))</f>
        <v>#NUM!</v>
      </c>
      <c r="B1002" s="8" t="e">
        <f>IF(A1002="","",IF(MOD(YEAR(A1002),4)=0,VLOOKUP(MONTH(A1002),'Dados gerais'!$D$5:$F$16,3),VLOOKUP(MONTH(A1002),'Dados gerais'!$D$5:$E$16,2)))</f>
        <v>#NUM!</v>
      </c>
      <c r="C1002" s="7"/>
    </row>
    <row r="1003" spans="1:3" x14ac:dyDescent="0.25">
      <c r="A1003" s="2" t="e">
        <f>IF(B1002="","",IF(A1002+B1002&gt;DATE('Dados gerais'!$B$7,'Dados gerais'!$B$6,28),"",A1002+B1002))</f>
        <v>#NUM!</v>
      </c>
      <c r="B1003" s="8" t="e">
        <f>IF(A1003="","",IF(MOD(YEAR(A1003),4)=0,VLOOKUP(MONTH(A1003),'Dados gerais'!$D$5:$F$16,3),VLOOKUP(MONTH(A1003),'Dados gerais'!$D$5:$E$16,2)))</f>
        <v>#NUM!</v>
      </c>
      <c r="C1003" s="7"/>
    </row>
    <row r="1004" spans="1:3" x14ac:dyDescent="0.25">
      <c r="A1004" s="2" t="e">
        <f>IF(B1003="","",IF(A1003+B1003&gt;DATE('Dados gerais'!$B$7,'Dados gerais'!$B$6,28),"",A1003+B1003))</f>
        <v>#NUM!</v>
      </c>
      <c r="B1004" s="8" t="e">
        <f>IF(A1004="","",IF(MOD(YEAR(A1004),4)=0,VLOOKUP(MONTH(A1004),'Dados gerais'!$D$5:$F$16,3),VLOOKUP(MONTH(A1004),'Dados gerais'!$D$5:$E$16,2)))</f>
        <v>#NUM!</v>
      </c>
      <c r="C1004" s="7"/>
    </row>
    <row r="1005" spans="1:3" x14ac:dyDescent="0.25">
      <c r="A1005" s="2" t="e">
        <f>IF(B1004="","",IF(A1004+B1004&gt;DATE('Dados gerais'!$B$7,'Dados gerais'!$B$6,28),"",A1004+B1004))</f>
        <v>#NUM!</v>
      </c>
      <c r="B1005" s="8" t="e">
        <f>IF(A1005="","",IF(MOD(YEAR(A1005),4)=0,VLOOKUP(MONTH(A1005),'Dados gerais'!$D$5:$F$16,3),VLOOKUP(MONTH(A1005),'Dados gerais'!$D$5:$E$16,2)))</f>
        <v>#NUM!</v>
      </c>
      <c r="C1005" s="7"/>
    </row>
    <row r="1006" spans="1:3" x14ac:dyDescent="0.25">
      <c r="A1006" s="2" t="e">
        <f>IF(B1005="","",IF(A1005+B1005&gt;DATE('Dados gerais'!$B$7,'Dados gerais'!$B$6,28),"",A1005+B1005))</f>
        <v>#NUM!</v>
      </c>
      <c r="B1006" s="8" t="e">
        <f>IF(A1006="","",IF(MOD(YEAR(A1006),4)=0,VLOOKUP(MONTH(A1006),'Dados gerais'!$D$5:$F$16,3),VLOOKUP(MONTH(A1006),'Dados gerais'!$D$5:$E$16,2)))</f>
        <v>#NUM!</v>
      </c>
      <c r="C1006" s="7"/>
    </row>
    <row r="1007" spans="1:3" x14ac:dyDescent="0.25">
      <c r="A1007" s="2" t="e">
        <f>IF(B1006="","",IF(A1006+B1006&gt;DATE('Dados gerais'!$B$7,'Dados gerais'!$B$6,28),"",A1006+B1006))</f>
        <v>#NUM!</v>
      </c>
      <c r="B1007" s="8" t="e">
        <f>IF(A1007="","",IF(MOD(YEAR(A1007),4)=0,VLOOKUP(MONTH(A1007),'Dados gerais'!$D$5:$F$16,3),VLOOKUP(MONTH(A1007),'Dados gerais'!$D$5:$E$16,2)))</f>
        <v>#NUM!</v>
      </c>
      <c r="C1007" s="7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3303-30F5-43D1-AA84-A2260F05B5EE}">
  <dimension ref="A1:M2916"/>
  <sheetViews>
    <sheetView workbookViewId="0">
      <selection activeCell="A28" sqref="A28:C31"/>
    </sheetView>
  </sheetViews>
  <sheetFormatPr defaultRowHeight="15" x14ac:dyDescent="0.25"/>
  <cols>
    <col min="1" max="1" width="17.7109375" customWidth="1"/>
    <col min="2" max="2" width="14.5703125" customWidth="1"/>
    <col min="3" max="3" width="10" bestFit="1" customWidth="1"/>
    <col min="4" max="4" width="17.42578125" hidden="1" customWidth="1"/>
    <col min="5" max="5" width="5.5703125" hidden="1" customWidth="1"/>
    <col min="6" max="6" width="3" hidden="1" customWidth="1"/>
    <col min="7" max="7" width="8.28515625" hidden="1" customWidth="1"/>
    <col min="8" max="8" width="19.5703125" bestFit="1" customWidth="1"/>
    <col min="9" max="9" width="0" hidden="1" customWidth="1"/>
  </cols>
  <sheetData>
    <row r="1" spans="1:10" ht="23.25" customHeight="1" x14ac:dyDescent="0.25">
      <c r="A1" s="32" t="s">
        <v>27</v>
      </c>
      <c r="B1" s="32"/>
      <c r="C1" s="32"/>
    </row>
    <row r="2" spans="1:10" ht="23.25" customHeight="1" x14ac:dyDescent="0.25">
      <c r="A2" s="32"/>
      <c r="B2" s="32"/>
      <c r="C2" s="32"/>
    </row>
    <row r="3" spans="1:10" ht="23.25" x14ac:dyDescent="0.35">
      <c r="A3" s="16"/>
      <c r="H3" t="s">
        <v>29</v>
      </c>
    </row>
    <row r="4" spans="1:10" x14ac:dyDescent="0.25">
      <c r="A4" t="s">
        <v>10</v>
      </c>
      <c r="B4" s="7"/>
      <c r="D4" t="s">
        <v>14</v>
      </c>
      <c r="E4" t="e">
        <f>ROUND((DATE(B7,B6,1)-DATE(B5,B4,1))/30.4325,0)+1</f>
        <v>#NUM!</v>
      </c>
      <c r="H4" t="s">
        <v>49</v>
      </c>
      <c r="J4" t="s">
        <v>41</v>
      </c>
    </row>
    <row r="5" spans="1:10" x14ac:dyDescent="0.25">
      <c r="A5" t="s">
        <v>11</v>
      </c>
      <c r="B5" s="7"/>
      <c r="D5">
        <v>1</v>
      </c>
      <c r="E5">
        <v>31</v>
      </c>
      <c r="F5">
        <v>31</v>
      </c>
      <c r="H5" t="s">
        <v>15</v>
      </c>
      <c r="I5">
        <v>1</v>
      </c>
      <c r="J5" s="14"/>
    </row>
    <row r="6" spans="1:10" x14ac:dyDescent="0.25">
      <c r="A6" t="s">
        <v>12</v>
      </c>
      <c r="B6" s="7"/>
      <c r="D6">
        <v>2</v>
      </c>
      <c r="E6">
        <v>28</v>
      </c>
      <c r="F6">
        <v>29</v>
      </c>
      <c r="H6" t="s">
        <v>30</v>
      </c>
      <c r="I6">
        <v>2</v>
      </c>
      <c r="J6" s="14"/>
    </row>
    <row r="7" spans="1:10" x14ac:dyDescent="0.25">
      <c r="A7" t="s">
        <v>13</v>
      </c>
      <c r="B7" s="7"/>
      <c r="D7">
        <v>3</v>
      </c>
      <c r="E7">
        <v>31</v>
      </c>
      <c r="F7">
        <v>31</v>
      </c>
      <c r="H7" t="s">
        <v>31</v>
      </c>
      <c r="I7">
        <v>3</v>
      </c>
      <c r="J7" s="14"/>
    </row>
    <row r="8" spans="1:10" x14ac:dyDescent="0.25">
      <c r="D8">
        <v>4</v>
      </c>
      <c r="E8">
        <v>30</v>
      </c>
      <c r="F8">
        <v>30</v>
      </c>
      <c r="H8" t="s">
        <v>32</v>
      </c>
      <c r="I8">
        <v>4</v>
      </c>
      <c r="J8" s="14"/>
    </row>
    <row r="9" spans="1:10" x14ac:dyDescent="0.25">
      <c r="A9" s="30" t="s">
        <v>17</v>
      </c>
      <c r="B9" s="30"/>
      <c r="D9">
        <v>5</v>
      </c>
      <c r="E9">
        <v>31</v>
      </c>
      <c r="F9">
        <v>31</v>
      </c>
      <c r="H9" t="s">
        <v>33</v>
      </c>
      <c r="I9">
        <v>5</v>
      </c>
      <c r="J9" s="14"/>
    </row>
    <row r="10" spans="1:10" x14ac:dyDescent="0.25">
      <c r="A10" t="s">
        <v>18</v>
      </c>
      <c r="B10" s="7"/>
      <c r="D10">
        <v>6</v>
      </c>
      <c r="E10">
        <v>30</v>
      </c>
      <c r="F10">
        <v>30</v>
      </c>
      <c r="H10" t="s">
        <v>34</v>
      </c>
      <c r="I10">
        <v>6</v>
      </c>
      <c r="J10" s="14"/>
    </row>
    <row r="11" spans="1:10" x14ac:dyDescent="0.25">
      <c r="A11" t="s">
        <v>19</v>
      </c>
      <c r="B11" s="7"/>
      <c r="D11">
        <v>7</v>
      </c>
      <c r="E11">
        <v>31</v>
      </c>
      <c r="F11">
        <v>31</v>
      </c>
      <c r="H11" t="s">
        <v>35</v>
      </c>
      <c r="I11">
        <v>7</v>
      </c>
      <c r="J11" s="14"/>
    </row>
    <row r="12" spans="1:10" x14ac:dyDescent="0.25">
      <c r="D12">
        <v>8</v>
      </c>
      <c r="E12">
        <v>31</v>
      </c>
      <c r="F12">
        <v>31</v>
      </c>
      <c r="H12" t="s">
        <v>36</v>
      </c>
      <c r="I12">
        <v>8</v>
      </c>
      <c r="J12" s="14"/>
    </row>
    <row r="13" spans="1:10" x14ac:dyDescent="0.25">
      <c r="A13" t="s">
        <v>23</v>
      </c>
      <c r="D13">
        <v>9</v>
      </c>
      <c r="E13">
        <v>30</v>
      </c>
      <c r="F13">
        <v>30</v>
      </c>
      <c r="H13" t="s">
        <v>37</v>
      </c>
      <c r="I13">
        <v>9</v>
      </c>
      <c r="J13" s="14"/>
    </row>
    <row r="14" spans="1:10" x14ac:dyDescent="0.25">
      <c r="A14" t="s">
        <v>22</v>
      </c>
      <c r="B14" s="12"/>
      <c r="D14">
        <v>10</v>
      </c>
      <c r="E14">
        <v>31</v>
      </c>
      <c r="F14">
        <v>31</v>
      </c>
      <c r="H14" t="s">
        <v>38</v>
      </c>
      <c r="I14">
        <v>10</v>
      </c>
      <c r="J14" s="14"/>
    </row>
    <row r="15" spans="1:10" x14ac:dyDescent="0.25">
      <c r="A15" t="s">
        <v>24</v>
      </c>
      <c r="B15" s="12"/>
      <c r="D15">
        <v>11</v>
      </c>
      <c r="E15">
        <v>30</v>
      </c>
      <c r="F15">
        <v>30</v>
      </c>
      <c r="H15" t="s">
        <v>39</v>
      </c>
      <c r="I15">
        <v>11</v>
      </c>
      <c r="J15" s="14"/>
    </row>
    <row r="16" spans="1:10" x14ac:dyDescent="0.25">
      <c r="D16">
        <v>12</v>
      </c>
      <c r="E16">
        <v>31</v>
      </c>
      <c r="F16">
        <v>31</v>
      </c>
      <c r="H16" t="s">
        <v>40</v>
      </c>
      <c r="I16">
        <v>12</v>
      </c>
      <c r="J16" s="14"/>
    </row>
    <row r="17" spans="1:13" x14ac:dyDescent="0.25">
      <c r="A17" s="30" t="s">
        <v>44</v>
      </c>
      <c r="B17" s="30"/>
      <c r="J17" s="20"/>
    </row>
    <row r="18" spans="1:13" x14ac:dyDescent="0.25">
      <c r="A18" s="9" t="s">
        <v>51</v>
      </c>
      <c r="B18" s="25" t="e">
        <f>AVERAGE(simulação!B2:B1005)</f>
        <v>#DIV/0!</v>
      </c>
      <c r="D18" t="s">
        <v>47</v>
      </c>
      <c r="J18" s="20"/>
    </row>
    <row r="19" spans="1:13" x14ac:dyDescent="0.25">
      <c r="A19" t="s">
        <v>43</v>
      </c>
      <c r="B19" s="7"/>
      <c r="D19" s="13" t="e">
        <f>MIN(simulação!C2:C1005)*1000000</f>
        <v>#NUM!</v>
      </c>
      <c r="G19" s="13">
        <f>B15/1000000</f>
        <v>0</v>
      </c>
      <c r="J19" s="20"/>
    </row>
    <row r="20" spans="1:13" x14ac:dyDescent="0.25">
      <c r="A20" t="s">
        <v>52</v>
      </c>
      <c r="B20" s="26"/>
      <c r="D20" t="s">
        <v>48</v>
      </c>
      <c r="J20" s="20"/>
      <c r="M20" s="27"/>
    </row>
    <row r="21" spans="1:13" x14ac:dyDescent="0.25">
      <c r="A21" t="s">
        <v>45</v>
      </c>
      <c r="B21" s="18">
        <v>0</v>
      </c>
      <c r="C21" t="str">
        <f>IF(ISERROR(D21)=TRUE,"diminuir",IF(AND(B20=1,D21&gt;0.1)=TRUE,"aumentar",IF(ROUNDDOWN(D25,2)=B20,"ok!!",IF(D25&gt;B20,"aumentar","diminuir"))))</f>
        <v>diminuir</v>
      </c>
      <c r="D21" s="22" t="e">
        <f>(D19-B15)/B15</f>
        <v>#NUM!</v>
      </c>
      <c r="J21" s="20"/>
    </row>
    <row r="22" spans="1:13" x14ac:dyDescent="0.25">
      <c r="A22" s="33" t="s">
        <v>46</v>
      </c>
      <c r="B22" s="33"/>
      <c r="D22" t="s">
        <v>53</v>
      </c>
      <c r="J22" s="20"/>
    </row>
    <row r="23" spans="1:13" x14ac:dyDescent="0.25">
      <c r="A23" s="33"/>
      <c r="B23" s="33"/>
      <c r="D23" s="13">
        <f>COUNTIF(simulação!C2:C1005,E23)</f>
        <v>0</v>
      </c>
      <c r="E23" t="str">
        <f>CONCATENATE("&lt;",B15/1000000)</f>
        <v>&lt;0</v>
      </c>
      <c r="J23" s="20"/>
    </row>
    <row r="24" spans="1:13" x14ac:dyDescent="0.25">
      <c r="B24" s="19"/>
      <c r="D24" t="s">
        <v>54</v>
      </c>
      <c r="J24" s="20"/>
    </row>
    <row r="25" spans="1:13" x14ac:dyDescent="0.25">
      <c r="D25" s="21" t="e">
        <f>1-D23/E4</f>
        <v>#NUM!</v>
      </c>
      <c r="J25" s="20"/>
    </row>
    <row r="26" spans="1:13" x14ac:dyDescent="0.25">
      <c r="A26" s="31" t="s">
        <v>50</v>
      </c>
      <c r="B26" s="31"/>
      <c r="C26" s="31"/>
    </row>
    <row r="27" spans="1:13" ht="15.75" x14ac:dyDescent="0.25">
      <c r="A27" s="3" t="s">
        <v>0</v>
      </c>
      <c r="B27" s="3" t="s">
        <v>1</v>
      </c>
      <c r="C27" s="3" t="s">
        <v>26</v>
      </c>
      <c r="D27" s="17" t="s">
        <v>28</v>
      </c>
    </row>
    <row r="28" spans="1:13" x14ac:dyDescent="0.25">
      <c r="A28" s="23"/>
      <c r="B28" s="24"/>
      <c r="C28" s="24"/>
      <c r="D28" t="str">
        <f>IF(C28="","",B28)</f>
        <v/>
      </c>
      <c r="E28" s="15"/>
    </row>
    <row r="29" spans="1:13" x14ac:dyDescent="0.25">
      <c r="A29" s="23"/>
      <c r="B29" s="12"/>
      <c r="C29" s="12"/>
      <c r="D29" t="str">
        <f t="shared" ref="D29:D92" si="0">IF(C29="","",B29)</f>
        <v/>
      </c>
      <c r="E29" s="15"/>
    </row>
    <row r="30" spans="1:13" x14ac:dyDescent="0.25">
      <c r="A30" s="23"/>
      <c r="B30" s="12"/>
      <c r="C30" s="12"/>
      <c r="D30" t="str">
        <f t="shared" si="0"/>
        <v/>
      </c>
      <c r="E30" s="15"/>
    </row>
    <row r="31" spans="1:13" x14ac:dyDescent="0.25">
      <c r="A31" s="23"/>
      <c r="B31" s="12"/>
      <c r="C31" s="12"/>
      <c r="D31" t="str">
        <f t="shared" si="0"/>
        <v/>
      </c>
      <c r="E31" s="15"/>
    </row>
    <row r="32" spans="1:13" x14ac:dyDescent="0.25">
      <c r="A32" s="23"/>
      <c r="B32" s="24"/>
      <c r="C32" s="24"/>
      <c r="D32" t="str">
        <f t="shared" si="0"/>
        <v/>
      </c>
      <c r="E32" s="15"/>
    </row>
    <row r="33" spans="1:5" x14ac:dyDescent="0.25">
      <c r="A33" s="23"/>
      <c r="B33" s="24"/>
      <c r="C33" s="24"/>
      <c r="D33" t="str">
        <f t="shared" si="0"/>
        <v/>
      </c>
      <c r="E33" s="15"/>
    </row>
    <row r="34" spans="1:5" x14ac:dyDescent="0.25">
      <c r="A34" s="23"/>
      <c r="B34" s="24"/>
      <c r="C34" s="24"/>
      <c r="D34" t="str">
        <f t="shared" si="0"/>
        <v/>
      </c>
      <c r="E34" s="15"/>
    </row>
    <row r="35" spans="1:5" x14ac:dyDescent="0.25">
      <c r="A35" s="23"/>
      <c r="B35" s="24"/>
      <c r="C35" s="24"/>
      <c r="D35" t="str">
        <f t="shared" si="0"/>
        <v/>
      </c>
      <c r="E35" s="15"/>
    </row>
    <row r="36" spans="1:5" x14ac:dyDescent="0.25">
      <c r="A36" s="23"/>
      <c r="B36" s="24"/>
      <c r="C36" s="24"/>
      <c r="D36" t="str">
        <f t="shared" si="0"/>
        <v/>
      </c>
      <c r="E36" s="15"/>
    </row>
    <row r="37" spans="1:5" x14ac:dyDescent="0.25">
      <c r="A37" s="23"/>
      <c r="B37" s="24"/>
      <c r="C37" s="24"/>
      <c r="D37" t="str">
        <f t="shared" si="0"/>
        <v/>
      </c>
      <c r="E37" s="15"/>
    </row>
    <row r="38" spans="1:5" x14ac:dyDescent="0.25">
      <c r="A38" s="23"/>
      <c r="B38" s="24"/>
      <c r="C38" s="24"/>
      <c r="D38" t="str">
        <f t="shared" si="0"/>
        <v/>
      </c>
      <c r="E38" s="15"/>
    </row>
    <row r="39" spans="1:5" x14ac:dyDescent="0.25">
      <c r="A39" s="23"/>
      <c r="B39" s="24"/>
      <c r="C39" s="24"/>
      <c r="D39" t="str">
        <f t="shared" si="0"/>
        <v/>
      </c>
      <c r="E39" s="15"/>
    </row>
    <row r="40" spans="1:5" x14ac:dyDescent="0.25">
      <c r="A40" s="23"/>
      <c r="B40" s="24"/>
      <c r="C40" s="24"/>
      <c r="D40" t="str">
        <f t="shared" si="0"/>
        <v/>
      </c>
      <c r="E40" s="15"/>
    </row>
    <row r="41" spans="1:5" x14ac:dyDescent="0.25">
      <c r="A41" s="23"/>
      <c r="B41" s="24"/>
      <c r="C41" s="24"/>
      <c r="D41" t="str">
        <f t="shared" si="0"/>
        <v/>
      </c>
      <c r="E41" s="15"/>
    </row>
    <row r="42" spans="1:5" x14ac:dyDescent="0.25">
      <c r="A42" s="23"/>
      <c r="B42" s="24"/>
      <c r="C42" s="24"/>
      <c r="D42" t="str">
        <f t="shared" si="0"/>
        <v/>
      </c>
      <c r="E42" s="15"/>
    </row>
    <row r="43" spans="1:5" x14ac:dyDescent="0.25">
      <c r="A43" s="23"/>
      <c r="B43" s="24"/>
      <c r="C43" s="24"/>
      <c r="D43" t="str">
        <f t="shared" si="0"/>
        <v/>
      </c>
      <c r="E43" s="15"/>
    </row>
    <row r="44" spans="1:5" x14ac:dyDescent="0.25">
      <c r="A44" s="23"/>
      <c r="B44" s="24"/>
      <c r="C44" s="24"/>
      <c r="D44" t="str">
        <f t="shared" si="0"/>
        <v/>
      </c>
      <c r="E44" s="15"/>
    </row>
    <row r="45" spans="1:5" x14ac:dyDescent="0.25">
      <c r="A45" s="23"/>
      <c r="B45" s="24"/>
      <c r="C45" s="24"/>
      <c r="D45" t="str">
        <f t="shared" si="0"/>
        <v/>
      </c>
      <c r="E45" s="15"/>
    </row>
    <row r="46" spans="1:5" x14ac:dyDescent="0.25">
      <c r="A46" s="23"/>
      <c r="B46" s="24"/>
      <c r="C46" s="24"/>
      <c r="D46" t="str">
        <f t="shared" si="0"/>
        <v/>
      </c>
      <c r="E46" s="15"/>
    </row>
    <row r="47" spans="1:5" x14ac:dyDescent="0.25">
      <c r="A47" s="23"/>
      <c r="B47" s="24"/>
      <c r="C47" s="24"/>
      <c r="D47" t="str">
        <f t="shared" si="0"/>
        <v/>
      </c>
      <c r="E47" s="15"/>
    </row>
    <row r="48" spans="1:5" x14ac:dyDescent="0.25">
      <c r="A48" s="23"/>
      <c r="B48" s="24"/>
      <c r="C48" s="24"/>
      <c r="D48" t="str">
        <f t="shared" si="0"/>
        <v/>
      </c>
      <c r="E48" s="15"/>
    </row>
    <row r="49" spans="1:5" x14ac:dyDescent="0.25">
      <c r="A49" s="23"/>
      <c r="B49" s="24"/>
      <c r="C49" s="24"/>
      <c r="D49" t="str">
        <f t="shared" si="0"/>
        <v/>
      </c>
      <c r="E49" s="15"/>
    </row>
    <row r="50" spans="1:5" x14ac:dyDescent="0.25">
      <c r="A50" s="23"/>
      <c r="B50" s="24"/>
      <c r="C50" s="24"/>
      <c r="D50" t="str">
        <f t="shared" si="0"/>
        <v/>
      </c>
      <c r="E50" s="15"/>
    </row>
    <row r="51" spans="1:5" x14ac:dyDescent="0.25">
      <c r="A51" s="23"/>
      <c r="B51" s="24"/>
      <c r="C51" s="24"/>
      <c r="D51" t="str">
        <f t="shared" si="0"/>
        <v/>
      </c>
      <c r="E51" s="15"/>
    </row>
    <row r="52" spans="1:5" x14ac:dyDescent="0.25">
      <c r="A52" s="23"/>
      <c r="B52" s="24"/>
      <c r="C52" s="24"/>
      <c r="D52" t="str">
        <f t="shared" si="0"/>
        <v/>
      </c>
      <c r="E52" s="15"/>
    </row>
    <row r="53" spans="1:5" x14ac:dyDescent="0.25">
      <c r="A53" s="23"/>
      <c r="B53" s="24"/>
      <c r="C53" s="24"/>
      <c r="D53" t="str">
        <f t="shared" si="0"/>
        <v/>
      </c>
      <c r="E53" s="15"/>
    </row>
    <row r="54" spans="1:5" x14ac:dyDescent="0.25">
      <c r="A54" s="23"/>
      <c r="B54" s="24"/>
      <c r="C54" s="24"/>
      <c r="D54" t="str">
        <f t="shared" si="0"/>
        <v/>
      </c>
      <c r="E54" s="15"/>
    </row>
    <row r="55" spans="1:5" x14ac:dyDescent="0.25">
      <c r="A55" s="23"/>
      <c r="B55" s="24"/>
      <c r="C55" s="24"/>
      <c r="D55" t="str">
        <f>IF(C55="","",B55)</f>
        <v/>
      </c>
    </row>
    <row r="56" spans="1:5" x14ac:dyDescent="0.25">
      <c r="A56" s="23"/>
      <c r="B56" s="24"/>
      <c r="C56" s="24"/>
      <c r="D56" t="str">
        <f t="shared" si="0"/>
        <v/>
      </c>
    </row>
    <row r="57" spans="1:5" x14ac:dyDescent="0.25">
      <c r="A57" s="23"/>
      <c r="B57" s="24"/>
      <c r="C57" s="24"/>
      <c r="D57" t="str">
        <f t="shared" si="0"/>
        <v/>
      </c>
    </row>
    <row r="58" spans="1:5" x14ac:dyDescent="0.25">
      <c r="A58" s="23"/>
      <c r="B58" s="24"/>
      <c r="C58" s="24"/>
      <c r="D58" t="str">
        <f t="shared" si="0"/>
        <v/>
      </c>
    </row>
    <row r="59" spans="1:5" x14ac:dyDescent="0.25">
      <c r="A59" s="23"/>
      <c r="B59" s="24"/>
      <c r="C59" s="24"/>
      <c r="D59" t="str">
        <f t="shared" si="0"/>
        <v/>
      </c>
    </row>
    <row r="60" spans="1:5" x14ac:dyDescent="0.25">
      <c r="A60" s="23"/>
      <c r="B60" s="24"/>
      <c r="C60" s="24"/>
      <c r="D60" t="str">
        <f t="shared" si="0"/>
        <v/>
      </c>
    </row>
    <row r="61" spans="1:5" x14ac:dyDescent="0.25">
      <c r="A61" s="23"/>
      <c r="B61" s="24"/>
      <c r="C61" s="24"/>
      <c r="D61" t="str">
        <f t="shared" si="0"/>
        <v/>
      </c>
    </row>
    <row r="62" spans="1:5" x14ac:dyDescent="0.25">
      <c r="A62" s="23"/>
      <c r="B62" s="24"/>
      <c r="C62" s="24"/>
      <c r="D62" t="str">
        <f t="shared" si="0"/>
        <v/>
      </c>
    </row>
    <row r="63" spans="1:5" x14ac:dyDescent="0.25">
      <c r="A63" s="23"/>
      <c r="B63" s="24"/>
      <c r="C63" s="24"/>
      <c r="D63" t="str">
        <f t="shared" si="0"/>
        <v/>
      </c>
    </row>
    <row r="64" spans="1:5" x14ac:dyDescent="0.25">
      <c r="A64" s="23"/>
      <c r="B64" s="24"/>
      <c r="C64" s="24"/>
      <c r="D64" t="str">
        <f t="shared" si="0"/>
        <v/>
      </c>
    </row>
    <row r="65" spans="1:4" x14ac:dyDescent="0.25">
      <c r="A65" s="23"/>
      <c r="B65" s="24"/>
      <c r="C65" s="24"/>
      <c r="D65" t="str">
        <f t="shared" si="0"/>
        <v/>
      </c>
    </row>
    <row r="66" spans="1:4" x14ac:dyDescent="0.25">
      <c r="A66" s="23"/>
      <c r="B66" s="24"/>
      <c r="C66" s="24"/>
      <c r="D66" t="str">
        <f t="shared" si="0"/>
        <v/>
      </c>
    </row>
    <row r="67" spans="1:4" x14ac:dyDescent="0.25">
      <c r="A67" s="23"/>
      <c r="B67" s="24"/>
      <c r="C67" s="24"/>
      <c r="D67" t="str">
        <f t="shared" si="0"/>
        <v/>
      </c>
    </row>
    <row r="68" spans="1:4" x14ac:dyDescent="0.25">
      <c r="A68" s="23"/>
      <c r="B68" s="24"/>
      <c r="C68" s="24"/>
      <c r="D68" t="str">
        <f t="shared" si="0"/>
        <v/>
      </c>
    </row>
    <row r="69" spans="1:4" x14ac:dyDescent="0.25">
      <c r="A69" s="23"/>
      <c r="B69" s="24"/>
      <c r="C69" s="24"/>
      <c r="D69" t="str">
        <f t="shared" si="0"/>
        <v/>
      </c>
    </row>
    <row r="70" spans="1:4" x14ac:dyDescent="0.25">
      <c r="A70" s="23"/>
      <c r="B70" s="24"/>
      <c r="C70" s="24"/>
      <c r="D70" t="str">
        <f t="shared" si="0"/>
        <v/>
      </c>
    </row>
    <row r="71" spans="1:4" x14ac:dyDescent="0.25">
      <c r="A71" s="23"/>
      <c r="B71" s="24"/>
      <c r="C71" s="24"/>
      <c r="D71" t="str">
        <f t="shared" si="0"/>
        <v/>
      </c>
    </row>
    <row r="72" spans="1:4" x14ac:dyDescent="0.25">
      <c r="A72" s="23"/>
      <c r="B72" s="24"/>
      <c r="C72" s="24"/>
      <c r="D72" t="str">
        <f t="shared" si="0"/>
        <v/>
      </c>
    </row>
    <row r="73" spans="1:4" x14ac:dyDescent="0.25">
      <c r="A73" s="23"/>
      <c r="B73" s="24"/>
      <c r="C73" s="24"/>
      <c r="D73" t="str">
        <f t="shared" si="0"/>
        <v/>
      </c>
    </row>
    <row r="74" spans="1:4" x14ac:dyDescent="0.25">
      <c r="A74" s="23"/>
      <c r="B74" s="24"/>
      <c r="C74" s="24"/>
      <c r="D74" t="str">
        <f t="shared" si="0"/>
        <v/>
      </c>
    </row>
    <row r="75" spans="1:4" x14ac:dyDescent="0.25">
      <c r="A75" s="23"/>
      <c r="B75" s="24"/>
      <c r="C75" s="24"/>
      <c r="D75" t="str">
        <f t="shared" si="0"/>
        <v/>
      </c>
    </row>
    <row r="76" spans="1:4" x14ac:dyDescent="0.25">
      <c r="A76" s="23"/>
      <c r="B76" s="24"/>
      <c r="C76" s="24"/>
      <c r="D76" t="str">
        <f t="shared" si="0"/>
        <v/>
      </c>
    </row>
    <row r="77" spans="1:4" x14ac:dyDescent="0.25">
      <c r="A77" s="23"/>
      <c r="B77" s="24"/>
      <c r="C77" s="24"/>
      <c r="D77" t="str">
        <f t="shared" si="0"/>
        <v/>
      </c>
    </row>
    <row r="78" spans="1:4" x14ac:dyDescent="0.25">
      <c r="A78" s="23"/>
      <c r="B78" s="24"/>
      <c r="C78" s="24"/>
      <c r="D78" t="str">
        <f t="shared" si="0"/>
        <v/>
      </c>
    </row>
    <row r="79" spans="1:4" x14ac:dyDescent="0.25">
      <c r="A79" s="23"/>
      <c r="B79" s="24"/>
      <c r="C79" s="24"/>
      <c r="D79" t="str">
        <f t="shared" si="0"/>
        <v/>
      </c>
    </row>
    <row r="80" spans="1:4" x14ac:dyDescent="0.25">
      <c r="A80" s="23"/>
      <c r="B80" s="24"/>
      <c r="C80" s="24"/>
      <c r="D80" t="str">
        <f t="shared" si="0"/>
        <v/>
      </c>
    </row>
    <row r="81" spans="1:4" x14ac:dyDescent="0.25">
      <c r="A81" s="23"/>
      <c r="B81" s="24"/>
      <c r="C81" s="24"/>
      <c r="D81" t="str">
        <f t="shared" si="0"/>
        <v/>
      </c>
    </row>
    <row r="82" spans="1:4" x14ac:dyDescent="0.25">
      <c r="A82" s="23"/>
      <c r="B82" s="24"/>
      <c r="C82" s="24"/>
      <c r="D82" t="str">
        <f t="shared" si="0"/>
        <v/>
      </c>
    </row>
    <row r="83" spans="1:4" x14ac:dyDescent="0.25">
      <c r="A83" s="23"/>
      <c r="B83" s="24"/>
      <c r="C83" s="24"/>
      <c r="D83" t="str">
        <f t="shared" si="0"/>
        <v/>
      </c>
    </row>
    <row r="84" spans="1:4" x14ac:dyDescent="0.25">
      <c r="A84" s="23"/>
      <c r="B84" s="24"/>
      <c r="C84" s="24"/>
      <c r="D84" t="str">
        <f t="shared" si="0"/>
        <v/>
      </c>
    </row>
    <row r="85" spans="1:4" x14ac:dyDescent="0.25">
      <c r="A85" s="23"/>
      <c r="B85" s="24"/>
      <c r="C85" s="24"/>
      <c r="D85" t="str">
        <f t="shared" si="0"/>
        <v/>
      </c>
    </row>
    <row r="86" spans="1:4" x14ac:dyDescent="0.25">
      <c r="A86" s="23"/>
      <c r="B86" s="24"/>
      <c r="C86" s="24"/>
      <c r="D86" t="str">
        <f t="shared" si="0"/>
        <v/>
      </c>
    </row>
    <row r="87" spans="1:4" x14ac:dyDescent="0.25">
      <c r="A87" s="23"/>
      <c r="B87" s="24"/>
      <c r="C87" s="24"/>
      <c r="D87" t="str">
        <f t="shared" si="0"/>
        <v/>
      </c>
    </row>
    <row r="88" spans="1:4" x14ac:dyDescent="0.25">
      <c r="A88" s="23"/>
      <c r="B88" s="24"/>
      <c r="C88" s="24"/>
      <c r="D88" t="str">
        <f t="shared" si="0"/>
        <v/>
      </c>
    </row>
    <row r="89" spans="1:4" x14ac:dyDescent="0.25">
      <c r="A89" s="23"/>
      <c r="B89" s="24"/>
      <c r="C89" s="24"/>
      <c r="D89" t="str">
        <f t="shared" si="0"/>
        <v/>
      </c>
    </row>
    <row r="90" spans="1:4" x14ac:dyDescent="0.25">
      <c r="A90" s="23"/>
      <c r="B90" s="24"/>
      <c r="C90" s="24"/>
      <c r="D90" t="str">
        <f t="shared" si="0"/>
        <v/>
      </c>
    </row>
    <row r="91" spans="1:4" x14ac:dyDescent="0.25">
      <c r="A91" s="23"/>
      <c r="B91" s="24"/>
      <c r="C91" s="24"/>
      <c r="D91" t="str">
        <f t="shared" si="0"/>
        <v/>
      </c>
    </row>
    <row r="92" spans="1:4" x14ac:dyDescent="0.25">
      <c r="A92" s="23"/>
      <c r="B92" s="24"/>
      <c r="C92" s="24"/>
      <c r="D92" t="str">
        <f t="shared" si="0"/>
        <v/>
      </c>
    </row>
    <row r="93" spans="1:4" x14ac:dyDescent="0.25">
      <c r="A93" s="23"/>
      <c r="B93" s="24"/>
      <c r="C93" s="24"/>
      <c r="D93" t="str">
        <f t="shared" ref="D93:D156" si="1">IF(C93="","",B93)</f>
        <v/>
      </c>
    </row>
    <row r="94" spans="1:4" x14ac:dyDescent="0.25">
      <c r="A94" s="23"/>
      <c r="B94" s="24"/>
      <c r="C94" s="24"/>
      <c r="D94" t="str">
        <f t="shared" si="1"/>
        <v/>
      </c>
    </row>
    <row r="95" spans="1:4" x14ac:dyDescent="0.25">
      <c r="A95" s="23"/>
      <c r="B95" s="24"/>
      <c r="C95" s="24"/>
      <c r="D95" t="str">
        <f t="shared" si="1"/>
        <v/>
      </c>
    </row>
    <row r="96" spans="1:4" x14ac:dyDescent="0.25">
      <c r="A96" s="23"/>
      <c r="B96" s="24"/>
      <c r="C96" s="24"/>
      <c r="D96" t="str">
        <f t="shared" si="1"/>
        <v/>
      </c>
    </row>
    <row r="97" spans="1:4" x14ac:dyDescent="0.25">
      <c r="A97" s="23"/>
      <c r="B97" s="24"/>
      <c r="C97" s="24"/>
      <c r="D97" t="str">
        <f t="shared" si="1"/>
        <v/>
      </c>
    </row>
    <row r="98" spans="1:4" x14ac:dyDescent="0.25">
      <c r="A98" s="23"/>
      <c r="B98" s="24"/>
      <c r="C98" s="24"/>
      <c r="D98" t="str">
        <f t="shared" si="1"/>
        <v/>
      </c>
    </row>
    <row r="99" spans="1:4" x14ac:dyDescent="0.25">
      <c r="A99" s="23"/>
      <c r="B99" s="24"/>
      <c r="C99" s="24"/>
      <c r="D99" t="str">
        <f t="shared" si="1"/>
        <v/>
      </c>
    </row>
    <row r="100" spans="1:4" x14ac:dyDescent="0.25">
      <c r="A100" s="23"/>
      <c r="B100" s="24"/>
      <c r="C100" s="24"/>
      <c r="D100" t="str">
        <f t="shared" si="1"/>
        <v/>
      </c>
    </row>
    <row r="101" spans="1:4" x14ac:dyDescent="0.25">
      <c r="A101" s="23"/>
      <c r="B101" s="24"/>
      <c r="C101" s="24"/>
      <c r="D101" t="str">
        <f t="shared" si="1"/>
        <v/>
      </c>
    </row>
    <row r="102" spans="1:4" x14ac:dyDescent="0.25">
      <c r="A102" s="23"/>
      <c r="B102" s="24"/>
      <c r="C102" s="24"/>
      <c r="D102" t="str">
        <f t="shared" si="1"/>
        <v/>
      </c>
    </row>
    <row r="103" spans="1:4" x14ac:dyDescent="0.25">
      <c r="A103" s="23"/>
      <c r="B103" s="24"/>
      <c r="C103" s="24"/>
      <c r="D103" t="str">
        <f t="shared" si="1"/>
        <v/>
      </c>
    </row>
    <row r="104" spans="1:4" x14ac:dyDescent="0.25">
      <c r="A104" s="23"/>
      <c r="B104" s="24"/>
      <c r="C104" s="24"/>
      <c r="D104" t="str">
        <f t="shared" si="1"/>
        <v/>
      </c>
    </row>
    <row r="105" spans="1:4" x14ac:dyDescent="0.25">
      <c r="A105" s="23"/>
      <c r="B105" s="24"/>
      <c r="C105" s="24"/>
      <c r="D105" t="str">
        <f t="shared" si="1"/>
        <v/>
      </c>
    </row>
    <row r="106" spans="1:4" x14ac:dyDescent="0.25">
      <c r="A106" s="23"/>
      <c r="B106" s="24"/>
      <c r="C106" s="24"/>
      <c r="D106" t="str">
        <f t="shared" si="1"/>
        <v/>
      </c>
    </row>
    <row r="107" spans="1:4" x14ac:dyDescent="0.25">
      <c r="A107" s="23"/>
      <c r="B107" s="24"/>
      <c r="C107" s="24"/>
      <c r="D107" t="str">
        <f t="shared" si="1"/>
        <v/>
      </c>
    </row>
    <row r="108" spans="1:4" x14ac:dyDescent="0.25">
      <c r="A108" s="23"/>
      <c r="B108" s="24"/>
      <c r="C108" s="24"/>
      <c r="D108" t="str">
        <f t="shared" si="1"/>
        <v/>
      </c>
    </row>
    <row r="109" spans="1:4" x14ac:dyDescent="0.25">
      <c r="A109" s="23"/>
      <c r="B109" s="24"/>
      <c r="C109" s="24"/>
      <c r="D109" t="str">
        <f t="shared" si="1"/>
        <v/>
      </c>
    </row>
    <row r="110" spans="1:4" x14ac:dyDescent="0.25">
      <c r="A110" s="23"/>
      <c r="B110" s="24"/>
      <c r="C110" s="24"/>
      <c r="D110" t="str">
        <f t="shared" si="1"/>
        <v/>
      </c>
    </row>
    <row r="111" spans="1:4" x14ac:dyDescent="0.25">
      <c r="A111" s="23"/>
      <c r="B111" s="24"/>
      <c r="C111" s="24"/>
      <c r="D111" t="str">
        <f t="shared" si="1"/>
        <v/>
      </c>
    </row>
    <row r="112" spans="1:4" x14ac:dyDescent="0.25">
      <c r="A112" s="23"/>
      <c r="B112" s="24"/>
      <c r="C112" s="24"/>
      <c r="D112" t="str">
        <f t="shared" si="1"/>
        <v/>
      </c>
    </row>
    <row r="113" spans="1:4" x14ac:dyDescent="0.25">
      <c r="A113" s="23"/>
      <c r="B113" s="24"/>
      <c r="C113" s="24"/>
      <c r="D113" t="str">
        <f t="shared" si="1"/>
        <v/>
      </c>
    </row>
    <row r="114" spans="1:4" x14ac:dyDescent="0.25">
      <c r="A114" s="23"/>
      <c r="B114" s="24"/>
      <c r="C114" s="24"/>
      <c r="D114" t="str">
        <f t="shared" si="1"/>
        <v/>
      </c>
    </row>
    <row r="115" spans="1:4" x14ac:dyDescent="0.25">
      <c r="A115" s="23"/>
      <c r="B115" s="24"/>
      <c r="C115" s="24"/>
      <c r="D115" t="str">
        <f t="shared" si="1"/>
        <v/>
      </c>
    </row>
    <row r="116" spans="1:4" x14ac:dyDescent="0.25">
      <c r="A116" s="23"/>
      <c r="B116" s="24"/>
      <c r="C116" s="24"/>
      <c r="D116" t="str">
        <f t="shared" si="1"/>
        <v/>
      </c>
    </row>
    <row r="117" spans="1:4" x14ac:dyDescent="0.25">
      <c r="A117" s="23"/>
      <c r="B117" s="24"/>
      <c r="C117" s="24"/>
      <c r="D117" t="str">
        <f t="shared" si="1"/>
        <v/>
      </c>
    </row>
    <row r="118" spans="1:4" x14ac:dyDescent="0.25">
      <c r="A118" s="23"/>
      <c r="B118" s="24"/>
      <c r="C118" s="24"/>
      <c r="D118" t="str">
        <f t="shared" si="1"/>
        <v/>
      </c>
    </row>
    <row r="119" spans="1:4" x14ac:dyDescent="0.25">
      <c r="A119" s="23"/>
      <c r="B119" s="24"/>
      <c r="C119" s="24"/>
      <c r="D119" t="str">
        <f t="shared" si="1"/>
        <v/>
      </c>
    </row>
    <row r="120" spans="1:4" x14ac:dyDescent="0.25">
      <c r="A120" s="23"/>
      <c r="B120" s="24"/>
      <c r="C120" s="24"/>
      <c r="D120" t="str">
        <f t="shared" si="1"/>
        <v/>
      </c>
    </row>
    <row r="121" spans="1:4" x14ac:dyDescent="0.25">
      <c r="A121" s="23"/>
      <c r="B121" s="24"/>
      <c r="C121" s="24"/>
      <c r="D121" t="str">
        <f t="shared" si="1"/>
        <v/>
      </c>
    </row>
    <row r="122" spans="1:4" x14ac:dyDescent="0.25">
      <c r="A122" s="23"/>
      <c r="B122" s="24"/>
      <c r="C122" s="24"/>
      <c r="D122" t="str">
        <f t="shared" si="1"/>
        <v/>
      </c>
    </row>
    <row r="123" spans="1:4" x14ac:dyDescent="0.25">
      <c r="A123" s="23"/>
      <c r="B123" s="24"/>
      <c r="C123" s="24"/>
      <c r="D123" t="str">
        <f t="shared" si="1"/>
        <v/>
      </c>
    </row>
    <row r="124" spans="1:4" x14ac:dyDescent="0.25">
      <c r="A124" s="23"/>
      <c r="B124" s="24"/>
      <c r="C124" s="24"/>
      <c r="D124" t="str">
        <f t="shared" si="1"/>
        <v/>
      </c>
    </row>
    <row r="125" spans="1:4" x14ac:dyDescent="0.25">
      <c r="A125" s="23"/>
      <c r="B125" s="24"/>
      <c r="C125" s="24"/>
      <c r="D125" t="str">
        <f t="shared" si="1"/>
        <v/>
      </c>
    </row>
    <row r="126" spans="1:4" x14ac:dyDescent="0.25">
      <c r="A126" s="23"/>
      <c r="B126" s="24"/>
      <c r="C126" s="24"/>
      <c r="D126" t="str">
        <f t="shared" si="1"/>
        <v/>
      </c>
    </row>
    <row r="127" spans="1:4" x14ac:dyDescent="0.25">
      <c r="A127" s="23"/>
      <c r="B127" s="24"/>
      <c r="C127" s="24"/>
      <c r="D127" t="str">
        <f t="shared" si="1"/>
        <v/>
      </c>
    </row>
    <row r="128" spans="1:4" x14ac:dyDescent="0.25">
      <c r="A128" s="23"/>
      <c r="B128" s="24"/>
      <c r="C128" s="24"/>
      <c r="D128" t="str">
        <f t="shared" si="1"/>
        <v/>
      </c>
    </row>
    <row r="129" spans="1:4" x14ac:dyDescent="0.25">
      <c r="A129" s="23"/>
      <c r="B129" s="24"/>
      <c r="C129" s="24"/>
      <c r="D129" t="str">
        <f t="shared" si="1"/>
        <v/>
      </c>
    </row>
    <row r="130" spans="1:4" x14ac:dyDescent="0.25">
      <c r="A130" s="23"/>
      <c r="B130" s="24"/>
      <c r="C130" s="24"/>
      <c r="D130" t="str">
        <f t="shared" si="1"/>
        <v/>
      </c>
    </row>
    <row r="131" spans="1:4" x14ac:dyDescent="0.25">
      <c r="A131" s="23"/>
      <c r="B131" s="24"/>
      <c r="C131" s="24"/>
      <c r="D131" t="str">
        <f t="shared" si="1"/>
        <v/>
      </c>
    </row>
    <row r="132" spans="1:4" x14ac:dyDescent="0.25">
      <c r="A132" s="23"/>
      <c r="B132" s="24"/>
      <c r="C132" s="24"/>
      <c r="D132" t="str">
        <f t="shared" si="1"/>
        <v/>
      </c>
    </row>
    <row r="133" spans="1:4" x14ac:dyDescent="0.25">
      <c r="A133" s="23"/>
      <c r="B133" s="24"/>
      <c r="C133" s="24"/>
      <c r="D133" t="str">
        <f t="shared" si="1"/>
        <v/>
      </c>
    </row>
    <row r="134" spans="1:4" x14ac:dyDescent="0.25">
      <c r="A134" s="23"/>
      <c r="B134" s="24"/>
      <c r="C134" s="24"/>
      <c r="D134" t="str">
        <f t="shared" si="1"/>
        <v/>
      </c>
    </row>
    <row r="135" spans="1:4" x14ac:dyDescent="0.25">
      <c r="A135" s="23"/>
      <c r="B135" s="24"/>
      <c r="C135" s="24"/>
      <c r="D135" t="str">
        <f t="shared" si="1"/>
        <v/>
      </c>
    </row>
    <row r="136" spans="1:4" x14ac:dyDescent="0.25">
      <c r="A136" s="23"/>
      <c r="B136" s="24"/>
      <c r="C136" s="24"/>
      <c r="D136" t="str">
        <f t="shared" si="1"/>
        <v/>
      </c>
    </row>
    <row r="137" spans="1:4" x14ac:dyDescent="0.25">
      <c r="A137" s="23"/>
      <c r="B137" s="24"/>
      <c r="C137" s="24"/>
      <c r="D137" t="str">
        <f t="shared" si="1"/>
        <v/>
      </c>
    </row>
    <row r="138" spans="1:4" x14ac:dyDescent="0.25">
      <c r="A138" s="23"/>
      <c r="B138" s="24"/>
      <c r="C138" s="24"/>
      <c r="D138" t="str">
        <f t="shared" si="1"/>
        <v/>
      </c>
    </row>
    <row r="139" spans="1:4" x14ac:dyDescent="0.25">
      <c r="A139" s="23"/>
      <c r="B139" s="24"/>
      <c r="C139" s="24"/>
      <c r="D139" t="str">
        <f t="shared" si="1"/>
        <v/>
      </c>
    </row>
    <row r="140" spans="1:4" x14ac:dyDescent="0.25">
      <c r="A140" s="23"/>
      <c r="B140" s="24"/>
      <c r="C140" s="24"/>
      <c r="D140" t="str">
        <f t="shared" si="1"/>
        <v/>
      </c>
    </row>
    <row r="141" spans="1:4" x14ac:dyDescent="0.25">
      <c r="A141" s="23"/>
      <c r="B141" s="24"/>
      <c r="C141" s="24"/>
      <c r="D141" t="str">
        <f t="shared" si="1"/>
        <v/>
      </c>
    </row>
    <row r="142" spans="1:4" x14ac:dyDescent="0.25">
      <c r="A142" s="23"/>
      <c r="B142" s="24"/>
      <c r="C142" s="24"/>
      <c r="D142" t="str">
        <f t="shared" si="1"/>
        <v/>
      </c>
    </row>
    <row r="143" spans="1:4" x14ac:dyDescent="0.25">
      <c r="A143" s="23"/>
      <c r="B143" s="24"/>
      <c r="C143" s="24"/>
      <c r="D143" t="str">
        <f t="shared" si="1"/>
        <v/>
      </c>
    </row>
    <row r="144" spans="1:4" x14ac:dyDescent="0.25">
      <c r="A144" s="23"/>
      <c r="B144" s="24"/>
      <c r="C144" s="24"/>
      <c r="D144" t="str">
        <f t="shared" si="1"/>
        <v/>
      </c>
    </row>
    <row r="145" spans="1:4" x14ac:dyDescent="0.25">
      <c r="A145" s="23"/>
      <c r="B145" s="24"/>
      <c r="C145" s="24"/>
      <c r="D145" t="str">
        <f t="shared" si="1"/>
        <v/>
      </c>
    </row>
    <row r="146" spans="1:4" x14ac:dyDescent="0.25">
      <c r="A146" s="23"/>
      <c r="B146" s="24"/>
      <c r="C146" s="24"/>
      <c r="D146" t="str">
        <f t="shared" si="1"/>
        <v/>
      </c>
    </row>
    <row r="147" spans="1:4" x14ac:dyDescent="0.25">
      <c r="A147" s="23"/>
      <c r="B147" s="24"/>
      <c r="C147" s="24"/>
      <c r="D147" t="str">
        <f t="shared" si="1"/>
        <v/>
      </c>
    </row>
    <row r="148" spans="1:4" x14ac:dyDescent="0.25">
      <c r="A148" s="23"/>
      <c r="B148" s="24"/>
      <c r="C148" s="24"/>
      <c r="D148" t="str">
        <f t="shared" si="1"/>
        <v/>
      </c>
    </row>
    <row r="149" spans="1:4" x14ac:dyDescent="0.25">
      <c r="A149" s="23"/>
      <c r="B149" s="24"/>
      <c r="C149" s="24"/>
      <c r="D149" t="str">
        <f t="shared" si="1"/>
        <v/>
      </c>
    </row>
    <row r="150" spans="1:4" x14ac:dyDescent="0.25">
      <c r="A150" s="23"/>
      <c r="B150" s="24"/>
      <c r="C150" s="24"/>
      <c r="D150" t="str">
        <f t="shared" si="1"/>
        <v/>
      </c>
    </row>
    <row r="151" spans="1:4" x14ac:dyDescent="0.25">
      <c r="A151" s="23"/>
      <c r="B151" s="24"/>
      <c r="C151" s="24"/>
      <c r="D151" t="str">
        <f t="shared" si="1"/>
        <v/>
      </c>
    </row>
    <row r="152" spans="1:4" x14ac:dyDescent="0.25">
      <c r="A152" s="23"/>
      <c r="B152" s="24"/>
      <c r="C152" s="24"/>
      <c r="D152" t="str">
        <f t="shared" si="1"/>
        <v/>
      </c>
    </row>
    <row r="153" spans="1:4" x14ac:dyDescent="0.25">
      <c r="A153" s="23"/>
      <c r="B153" s="24"/>
      <c r="C153" s="24"/>
      <c r="D153" t="str">
        <f t="shared" si="1"/>
        <v/>
      </c>
    </row>
    <row r="154" spans="1:4" x14ac:dyDescent="0.25">
      <c r="A154" s="23"/>
      <c r="B154" s="24"/>
      <c r="C154" s="24"/>
      <c r="D154" t="str">
        <f t="shared" si="1"/>
        <v/>
      </c>
    </row>
    <row r="155" spans="1:4" x14ac:dyDescent="0.25">
      <c r="A155" s="23"/>
      <c r="B155" s="24"/>
      <c r="C155" s="24"/>
      <c r="D155" t="str">
        <f t="shared" si="1"/>
        <v/>
      </c>
    </row>
    <row r="156" spans="1:4" x14ac:dyDescent="0.25">
      <c r="A156" s="23"/>
      <c r="B156" s="24"/>
      <c r="C156" s="24"/>
      <c r="D156" t="str">
        <f t="shared" si="1"/>
        <v/>
      </c>
    </row>
    <row r="157" spans="1:4" x14ac:dyDescent="0.25">
      <c r="A157" s="23"/>
      <c r="B157" s="24"/>
      <c r="C157" s="24"/>
      <c r="D157" t="str">
        <f t="shared" ref="D157:D220" si="2">IF(C157="","",B157)</f>
        <v/>
      </c>
    </row>
    <row r="158" spans="1:4" x14ac:dyDescent="0.25">
      <c r="A158" s="23"/>
      <c r="B158" s="24"/>
      <c r="C158" s="24"/>
      <c r="D158" t="str">
        <f t="shared" si="2"/>
        <v/>
      </c>
    </row>
    <row r="159" spans="1:4" x14ac:dyDescent="0.25">
      <c r="A159" s="23"/>
      <c r="B159" s="24"/>
      <c r="C159" s="24"/>
      <c r="D159" t="str">
        <f t="shared" si="2"/>
        <v/>
      </c>
    </row>
    <row r="160" spans="1:4" x14ac:dyDescent="0.25">
      <c r="A160" s="23"/>
      <c r="B160" s="24"/>
      <c r="C160" s="24"/>
      <c r="D160" t="str">
        <f t="shared" si="2"/>
        <v/>
      </c>
    </row>
    <row r="161" spans="1:4" x14ac:dyDescent="0.25">
      <c r="A161" s="23"/>
      <c r="B161" s="24"/>
      <c r="C161" s="24"/>
      <c r="D161" t="str">
        <f t="shared" si="2"/>
        <v/>
      </c>
    </row>
    <row r="162" spans="1:4" x14ac:dyDescent="0.25">
      <c r="A162" s="23"/>
      <c r="B162" s="24"/>
      <c r="C162" s="24"/>
      <c r="D162" t="str">
        <f t="shared" si="2"/>
        <v/>
      </c>
    </row>
    <row r="163" spans="1:4" x14ac:dyDescent="0.25">
      <c r="A163" s="23"/>
      <c r="B163" s="24"/>
      <c r="C163" s="24"/>
      <c r="D163" t="str">
        <f t="shared" si="2"/>
        <v/>
      </c>
    </row>
    <row r="164" spans="1:4" x14ac:dyDescent="0.25">
      <c r="A164" s="23"/>
      <c r="B164" s="24"/>
      <c r="C164" s="24"/>
      <c r="D164" t="str">
        <f t="shared" si="2"/>
        <v/>
      </c>
    </row>
    <row r="165" spans="1:4" x14ac:dyDescent="0.25">
      <c r="A165" s="23"/>
      <c r="B165" s="24"/>
      <c r="C165" s="24"/>
      <c r="D165" t="str">
        <f t="shared" si="2"/>
        <v/>
      </c>
    </row>
    <row r="166" spans="1:4" x14ac:dyDescent="0.25">
      <c r="A166" s="23"/>
      <c r="B166" s="24"/>
      <c r="C166" s="24"/>
      <c r="D166" t="str">
        <f t="shared" si="2"/>
        <v/>
      </c>
    </row>
    <row r="167" spans="1:4" x14ac:dyDescent="0.25">
      <c r="A167" s="23"/>
      <c r="B167" s="24"/>
      <c r="C167" s="24"/>
      <c r="D167" t="str">
        <f t="shared" si="2"/>
        <v/>
      </c>
    </row>
    <row r="168" spans="1:4" x14ac:dyDescent="0.25">
      <c r="A168" s="23"/>
      <c r="B168" s="24"/>
      <c r="C168" s="24"/>
      <c r="D168" t="str">
        <f t="shared" si="2"/>
        <v/>
      </c>
    </row>
    <row r="169" spans="1:4" x14ac:dyDescent="0.25">
      <c r="A169" s="23"/>
      <c r="B169" s="24"/>
      <c r="C169" s="24"/>
      <c r="D169" t="str">
        <f t="shared" si="2"/>
        <v/>
      </c>
    </row>
    <row r="170" spans="1:4" x14ac:dyDescent="0.25">
      <c r="A170" s="23"/>
      <c r="B170" s="24"/>
      <c r="C170" s="24"/>
      <c r="D170" t="str">
        <f t="shared" si="2"/>
        <v/>
      </c>
    </row>
    <row r="171" spans="1:4" x14ac:dyDescent="0.25">
      <c r="A171" s="23"/>
      <c r="B171" s="24"/>
      <c r="C171" s="24"/>
      <c r="D171" t="str">
        <f t="shared" si="2"/>
        <v/>
      </c>
    </row>
    <row r="172" spans="1:4" x14ac:dyDescent="0.25">
      <c r="A172" s="23"/>
      <c r="B172" s="24"/>
      <c r="C172" s="24"/>
      <c r="D172" t="str">
        <f t="shared" si="2"/>
        <v/>
      </c>
    </row>
    <row r="173" spans="1:4" x14ac:dyDescent="0.25">
      <c r="A173" s="23"/>
      <c r="B173" s="24"/>
      <c r="C173" s="24"/>
      <c r="D173" t="str">
        <f t="shared" si="2"/>
        <v/>
      </c>
    </row>
    <row r="174" spans="1:4" x14ac:dyDescent="0.25">
      <c r="A174" s="23"/>
      <c r="B174" s="24"/>
      <c r="C174" s="24"/>
      <c r="D174" t="str">
        <f t="shared" si="2"/>
        <v/>
      </c>
    </row>
    <row r="175" spans="1:4" x14ac:dyDescent="0.25">
      <c r="A175" s="23"/>
      <c r="B175" s="24"/>
      <c r="C175" s="24"/>
      <c r="D175" t="str">
        <f t="shared" si="2"/>
        <v/>
      </c>
    </row>
    <row r="176" spans="1:4" x14ac:dyDescent="0.25">
      <c r="A176" s="23"/>
      <c r="B176" s="24"/>
      <c r="C176" s="24"/>
      <c r="D176" t="str">
        <f t="shared" si="2"/>
        <v/>
      </c>
    </row>
    <row r="177" spans="1:4" x14ac:dyDescent="0.25">
      <c r="A177" s="23"/>
      <c r="B177" s="24"/>
      <c r="C177" s="24"/>
      <c r="D177" t="str">
        <f t="shared" si="2"/>
        <v/>
      </c>
    </row>
    <row r="178" spans="1:4" x14ac:dyDescent="0.25">
      <c r="A178" s="23"/>
      <c r="B178" s="24"/>
      <c r="C178" s="24"/>
      <c r="D178" t="str">
        <f t="shared" si="2"/>
        <v/>
      </c>
    </row>
    <row r="179" spans="1:4" x14ac:dyDescent="0.25">
      <c r="A179" s="23"/>
      <c r="B179" s="24"/>
      <c r="C179" s="24"/>
      <c r="D179" t="str">
        <f t="shared" si="2"/>
        <v/>
      </c>
    </row>
    <row r="180" spans="1:4" x14ac:dyDescent="0.25">
      <c r="A180" s="23"/>
      <c r="B180" s="24"/>
      <c r="C180" s="24"/>
      <c r="D180" t="str">
        <f t="shared" si="2"/>
        <v/>
      </c>
    </row>
    <row r="181" spans="1:4" x14ac:dyDescent="0.25">
      <c r="A181" s="23"/>
      <c r="B181" s="24"/>
      <c r="C181" s="24"/>
      <c r="D181" t="str">
        <f t="shared" si="2"/>
        <v/>
      </c>
    </row>
    <row r="182" spans="1:4" x14ac:dyDescent="0.25">
      <c r="A182" s="23"/>
      <c r="B182" s="24"/>
      <c r="C182" s="24"/>
      <c r="D182" t="str">
        <f t="shared" si="2"/>
        <v/>
      </c>
    </row>
    <row r="183" spans="1:4" x14ac:dyDescent="0.25">
      <c r="A183" s="23"/>
      <c r="B183" s="24"/>
      <c r="C183" s="24"/>
      <c r="D183" t="str">
        <f t="shared" si="2"/>
        <v/>
      </c>
    </row>
    <row r="184" spans="1:4" x14ac:dyDescent="0.25">
      <c r="A184" s="23"/>
      <c r="B184" s="24"/>
      <c r="C184" s="24"/>
      <c r="D184" t="str">
        <f t="shared" si="2"/>
        <v/>
      </c>
    </row>
    <row r="185" spans="1:4" x14ac:dyDescent="0.25">
      <c r="A185" s="23"/>
      <c r="B185" s="24"/>
      <c r="C185" s="24"/>
      <c r="D185" t="str">
        <f t="shared" si="2"/>
        <v/>
      </c>
    </row>
    <row r="186" spans="1:4" x14ac:dyDescent="0.25">
      <c r="A186" s="23"/>
      <c r="B186" s="24"/>
      <c r="C186" s="24"/>
      <c r="D186" t="str">
        <f t="shared" si="2"/>
        <v/>
      </c>
    </row>
    <row r="187" spans="1:4" x14ac:dyDescent="0.25">
      <c r="A187" s="23"/>
      <c r="B187" s="24"/>
      <c r="C187" s="24"/>
      <c r="D187" t="str">
        <f t="shared" si="2"/>
        <v/>
      </c>
    </row>
    <row r="188" spans="1:4" x14ac:dyDescent="0.25">
      <c r="A188" s="23"/>
      <c r="B188" s="24"/>
      <c r="C188" s="24"/>
      <c r="D188" t="str">
        <f t="shared" si="2"/>
        <v/>
      </c>
    </row>
    <row r="189" spans="1:4" x14ac:dyDescent="0.25">
      <c r="A189" s="23"/>
      <c r="B189" s="24"/>
      <c r="C189" s="24"/>
      <c r="D189" t="str">
        <f t="shared" si="2"/>
        <v/>
      </c>
    </row>
    <row r="190" spans="1:4" x14ac:dyDescent="0.25">
      <c r="A190" s="23"/>
      <c r="B190" s="24"/>
      <c r="C190" s="24"/>
      <c r="D190" t="str">
        <f t="shared" si="2"/>
        <v/>
      </c>
    </row>
    <row r="191" spans="1:4" x14ac:dyDescent="0.25">
      <c r="A191" s="23"/>
      <c r="B191" s="24"/>
      <c r="C191" s="24"/>
      <c r="D191" t="str">
        <f t="shared" si="2"/>
        <v/>
      </c>
    </row>
    <row r="192" spans="1:4" x14ac:dyDescent="0.25">
      <c r="A192" s="23"/>
      <c r="B192" s="24"/>
      <c r="C192" s="24"/>
      <c r="D192" t="str">
        <f t="shared" si="2"/>
        <v/>
      </c>
    </row>
    <row r="193" spans="1:4" x14ac:dyDescent="0.25">
      <c r="A193" s="23"/>
      <c r="B193" s="24"/>
      <c r="C193" s="24"/>
      <c r="D193" t="str">
        <f t="shared" si="2"/>
        <v/>
      </c>
    </row>
    <row r="194" spans="1:4" x14ac:dyDescent="0.25">
      <c r="A194" s="23"/>
      <c r="B194" s="24"/>
      <c r="C194" s="24"/>
      <c r="D194" t="str">
        <f t="shared" si="2"/>
        <v/>
      </c>
    </row>
    <row r="195" spans="1:4" x14ac:dyDescent="0.25">
      <c r="A195" s="23"/>
      <c r="B195" s="24"/>
      <c r="C195" s="24"/>
      <c r="D195" t="str">
        <f t="shared" si="2"/>
        <v/>
      </c>
    </row>
    <row r="196" spans="1:4" x14ac:dyDescent="0.25">
      <c r="A196" s="23"/>
      <c r="B196" s="24"/>
      <c r="C196" s="24"/>
      <c r="D196" t="str">
        <f t="shared" si="2"/>
        <v/>
      </c>
    </row>
    <row r="197" spans="1:4" x14ac:dyDescent="0.25">
      <c r="A197" s="23"/>
      <c r="B197" s="24"/>
      <c r="C197" s="24"/>
      <c r="D197" t="str">
        <f t="shared" si="2"/>
        <v/>
      </c>
    </row>
    <row r="198" spans="1:4" x14ac:dyDescent="0.25">
      <c r="A198" s="23"/>
      <c r="B198" s="24"/>
      <c r="C198" s="24"/>
      <c r="D198" t="str">
        <f t="shared" si="2"/>
        <v/>
      </c>
    </row>
    <row r="199" spans="1:4" x14ac:dyDescent="0.25">
      <c r="A199" s="23"/>
      <c r="B199" s="24"/>
      <c r="C199" s="24"/>
      <c r="D199" t="str">
        <f t="shared" si="2"/>
        <v/>
      </c>
    </row>
    <row r="200" spans="1:4" x14ac:dyDescent="0.25">
      <c r="A200" s="23"/>
      <c r="B200" s="24"/>
      <c r="C200" s="24"/>
      <c r="D200" t="str">
        <f t="shared" si="2"/>
        <v/>
      </c>
    </row>
    <row r="201" spans="1:4" x14ac:dyDescent="0.25">
      <c r="A201" s="23"/>
      <c r="B201" s="24"/>
      <c r="C201" s="24"/>
      <c r="D201" t="str">
        <f t="shared" si="2"/>
        <v/>
      </c>
    </row>
    <row r="202" spans="1:4" x14ac:dyDescent="0.25">
      <c r="A202" s="23"/>
      <c r="B202" s="24"/>
      <c r="C202" s="24"/>
      <c r="D202" t="str">
        <f t="shared" si="2"/>
        <v/>
      </c>
    </row>
    <row r="203" spans="1:4" x14ac:dyDescent="0.25">
      <c r="A203" s="23"/>
      <c r="B203" s="24"/>
      <c r="C203" s="24"/>
      <c r="D203" t="str">
        <f t="shared" si="2"/>
        <v/>
      </c>
    </row>
    <row r="204" spans="1:4" x14ac:dyDescent="0.25">
      <c r="A204" s="23"/>
      <c r="B204" s="24"/>
      <c r="C204" s="24"/>
      <c r="D204" t="str">
        <f t="shared" si="2"/>
        <v/>
      </c>
    </row>
    <row r="205" spans="1:4" x14ac:dyDescent="0.25">
      <c r="A205" s="23"/>
      <c r="B205" s="24"/>
      <c r="C205" s="24"/>
      <c r="D205" t="str">
        <f t="shared" si="2"/>
        <v/>
      </c>
    </row>
    <row r="206" spans="1:4" x14ac:dyDescent="0.25">
      <c r="A206" s="23"/>
      <c r="B206" s="24"/>
      <c r="C206" s="24"/>
      <c r="D206" t="str">
        <f t="shared" si="2"/>
        <v/>
      </c>
    </row>
    <row r="207" spans="1:4" x14ac:dyDescent="0.25">
      <c r="A207" s="23"/>
      <c r="B207" s="24"/>
      <c r="C207" s="24"/>
      <c r="D207" t="str">
        <f t="shared" si="2"/>
        <v/>
      </c>
    </row>
    <row r="208" spans="1:4" x14ac:dyDescent="0.25">
      <c r="A208" s="23"/>
      <c r="B208" s="24"/>
      <c r="C208" s="24"/>
      <c r="D208" t="str">
        <f t="shared" si="2"/>
        <v/>
      </c>
    </row>
    <row r="209" spans="1:4" x14ac:dyDescent="0.25">
      <c r="A209" s="23"/>
      <c r="B209" s="24"/>
      <c r="C209" s="24"/>
      <c r="D209" t="str">
        <f t="shared" si="2"/>
        <v/>
      </c>
    </row>
    <row r="210" spans="1:4" x14ac:dyDescent="0.25">
      <c r="A210" s="23"/>
      <c r="B210" s="24"/>
      <c r="C210" s="24"/>
      <c r="D210" t="str">
        <f t="shared" si="2"/>
        <v/>
      </c>
    </row>
    <row r="211" spans="1:4" x14ac:dyDescent="0.25">
      <c r="A211" s="23"/>
      <c r="B211" s="24"/>
      <c r="C211" s="24"/>
      <c r="D211" t="str">
        <f t="shared" si="2"/>
        <v/>
      </c>
    </row>
    <row r="212" spans="1:4" x14ac:dyDescent="0.25">
      <c r="A212" s="23"/>
      <c r="B212" s="24"/>
      <c r="C212" s="24"/>
      <c r="D212" t="str">
        <f t="shared" si="2"/>
        <v/>
      </c>
    </row>
    <row r="213" spans="1:4" x14ac:dyDescent="0.25">
      <c r="A213" s="23"/>
      <c r="B213" s="24"/>
      <c r="C213" s="24"/>
      <c r="D213" t="str">
        <f t="shared" si="2"/>
        <v/>
      </c>
    </row>
    <row r="214" spans="1:4" x14ac:dyDescent="0.25">
      <c r="A214" s="23"/>
      <c r="B214" s="24"/>
      <c r="C214" s="24"/>
      <c r="D214" t="str">
        <f t="shared" si="2"/>
        <v/>
      </c>
    </row>
    <row r="215" spans="1:4" x14ac:dyDescent="0.25">
      <c r="A215" s="23"/>
      <c r="B215" s="24"/>
      <c r="C215" s="24"/>
      <c r="D215" t="str">
        <f t="shared" si="2"/>
        <v/>
      </c>
    </row>
    <row r="216" spans="1:4" x14ac:dyDescent="0.25">
      <c r="A216" s="23"/>
      <c r="B216" s="24"/>
      <c r="C216" s="24"/>
      <c r="D216" t="str">
        <f t="shared" si="2"/>
        <v/>
      </c>
    </row>
    <row r="217" spans="1:4" x14ac:dyDescent="0.25">
      <c r="A217" s="23"/>
      <c r="B217" s="24"/>
      <c r="C217" s="24"/>
      <c r="D217" t="str">
        <f t="shared" si="2"/>
        <v/>
      </c>
    </row>
    <row r="218" spans="1:4" x14ac:dyDescent="0.25">
      <c r="A218" s="23"/>
      <c r="B218" s="24"/>
      <c r="C218" s="24"/>
      <c r="D218" t="str">
        <f t="shared" si="2"/>
        <v/>
      </c>
    </row>
    <row r="219" spans="1:4" x14ac:dyDescent="0.25">
      <c r="A219" s="23"/>
      <c r="B219" s="24"/>
      <c r="C219" s="24"/>
      <c r="D219" t="str">
        <f t="shared" si="2"/>
        <v/>
      </c>
    </row>
    <row r="220" spans="1:4" x14ac:dyDescent="0.25">
      <c r="A220" s="23"/>
      <c r="B220" s="24"/>
      <c r="C220" s="24"/>
      <c r="D220" t="str">
        <f t="shared" si="2"/>
        <v/>
      </c>
    </row>
    <row r="221" spans="1:4" x14ac:dyDescent="0.25">
      <c r="A221" s="23"/>
      <c r="B221" s="24"/>
      <c r="C221" s="24"/>
      <c r="D221" t="str">
        <f t="shared" ref="D221:D284" si="3">IF(C221="","",B221)</f>
        <v/>
      </c>
    </row>
    <row r="222" spans="1:4" x14ac:dyDescent="0.25">
      <c r="A222" s="23"/>
      <c r="B222" s="24"/>
      <c r="C222" s="24"/>
      <c r="D222" t="str">
        <f t="shared" si="3"/>
        <v/>
      </c>
    </row>
    <row r="223" spans="1:4" x14ac:dyDescent="0.25">
      <c r="A223" s="23"/>
      <c r="B223" s="24"/>
      <c r="C223" s="24"/>
      <c r="D223" t="str">
        <f t="shared" si="3"/>
        <v/>
      </c>
    </row>
    <row r="224" spans="1:4" x14ac:dyDescent="0.25">
      <c r="A224" s="23"/>
      <c r="B224" s="24"/>
      <c r="C224" s="24"/>
      <c r="D224" t="str">
        <f t="shared" si="3"/>
        <v/>
      </c>
    </row>
    <row r="225" spans="1:4" x14ac:dyDescent="0.25">
      <c r="A225" s="23"/>
      <c r="B225" s="24"/>
      <c r="C225" s="24"/>
      <c r="D225" t="str">
        <f t="shared" si="3"/>
        <v/>
      </c>
    </row>
    <row r="226" spans="1:4" x14ac:dyDescent="0.25">
      <c r="A226" s="23"/>
      <c r="B226" s="24"/>
      <c r="C226" s="24"/>
      <c r="D226" t="str">
        <f t="shared" si="3"/>
        <v/>
      </c>
    </row>
    <row r="227" spans="1:4" x14ac:dyDescent="0.25">
      <c r="A227" s="23"/>
      <c r="B227" s="24"/>
      <c r="C227" s="24"/>
      <c r="D227" t="str">
        <f t="shared" si="3"/>
        <v/>
      </c>
    </row>
    <row r="228" spans="1:4" x14ac:dyDescent="0.25">
      <c r="A228" s="23"/>
      <c r="B228" s="24"/>
      <c r="C228" s="24"/>
      <c r="D228" t="str">
        <f t="shared" si="3"/>
        <v/>
      </c>
    </row>
    <row r="229" spans="1:4" x14ac:dyDescent="0.25">
      <c r="A229" s="23"/>
      <c r="B229" s="24"/>
      <c r="C229" s="24"/>
      <c r="D229" t="str">
        <f t="shared" si="3"/>
        <v/>
      </c>
    </row>
    <row r="230" spans="1:4" x14ac:dyDescent="0.25">
      <c r="A230" s="23"/>
      <c r="B230" s="24"/>
      <c r="C230" s="24"/>
      <c r="D230" t="str">
        <f t="shared" si="3"/>
        <v/>
      </c>
    </row>
    <row r="231" spans="1:4" x14ac:dyDescent="0.25">
      <c r="A231" s="23"/>
      <c r="B231" s="24"/>
      <c r="C231" s="24"/>
      <c r="D231" t="str">
        <f t="shared" si="3"/>
        <v/>
      </c>
    </row>
    <row r="232" spans="1:4" x14ac:dyDescent="0.25">
      <c r="A232" s="23"/>
      <c r="B232" s="24"/>
      <c r="C232" s="24"/>
      <c r="D232" t="str">
        <f t="shared" si="3"/>
        <v/>
      </c>
    </row>
    <row r="233" spans="1:4" x14ac:dyDescent="0.25">
      <c r="A233" s="23"/>
      <c r="B233" s="24"/>
      <c r="C233" s="24"/>
      <c r="D233" t="str">
        <f t="shared" si="3"/>
        <v/>
      </c>
    </row>
    <row r="234" spans="1:4" x14ac:dyDescent="0.25">
      <c r="A234" s="23"/>
      <c r="B234" s="24"/>
      <c r="C234" s="24"/>
      <c r="D234" t="str">
        <f t="shared" si="3"/>
        <v/>
      </c>
    </row>
    <row r="235" spans="1:4" x14ac:dyDescent="0.25">
      <c r="A235" s="23"/>
      <c r="B235" s="24"/>
      <c r="C235" s="24"/>
      <c r="D235" t="str">
        <f t="shared" si="3"/>
        <v/>
      </c>
    </row>
    <row r="236" spans="1:4" x14ac:dyDescent="0.25">
      <c r="A236" s="23"/>
      <c r="B236" s="24"/>
      <c r="C236" s="24"/>
      <c r="D236" t="str">
        <f t="shared" si="3"/>
        <v/>
      </c>
    </row>
    <row r="237" spans="1:4" x14ac:dyDescent="0.25">
      <c r="A237" s="23"/>
      <c r="B237" s="24"/>
      <c r="C237" s="24"/>
      <c r="D237" t="str">
        <f t="shared" si="3"/>
        <v/>
      </c>
    </row>
    <row r="238" spans="1:4" x14ac:dyDescent="0.25">
      <c r="A238" s="23"/>
      <c r="B238" s="24"/>
      <c r="C238" s="24"/>
      <c r="D238" t="str">
        <f t="shared" si="3"/>
        <v/>
      </c>
    </row>
    <row r="239" spans="1:4" x14ac:dyDescent="0.25">
      <c r="A239" s="23"/>
      <c r="B239" s="24"/>
      <c r="C239" s="24"/>
      <c r="D239" t="str">
        <f t="shared" si="3"/>
        <v/>
      </c>
    </row>
    <row r="240" spans="1:4" x14ac:dyDescent="0.25">
      <c r="A240" s="23"/>
      <c r="B240" s="24"/>
      <c r="C240" s="24"/>
      <c r="D240" t="str">
        <f t="shared" si="3"/>
        <v/>
      </c>
    </row>
    <row r="241" spans="1:4" x14ac:dyDescent="0.25">
      <c r="A241" s="23"/>
      <c r="B241" s="24"/>
      <c r="C241" s="24"/>
      <c r="D241" t="str">
        <f t="shared" si="3"/>
        <v/>
      </c>
    </row>
    <row r="242" spans="1:4" x14ac:dyDescent="0.25">
      <c r="A242" s="23"/>
      <c r="B242" s="24"/>
      <c r="C242" s="24"/>
      <c r="D242" t="str">
        <f t="shared" si="3"/>
        <v/>
      </c>
    </row>
    <row r="243" spans="1:4" x14ac:dyDescent="0.25">
      <c r="A243" s="23"/>
      <c r="B243" s="24"/>
      <c r="C243" s="24"/>
      <c r="D243" t="str">
        <f t="shared" si="3"/>
        <v/>
      </c>
    </row>
    <row r="244" spans="1:4" x14ac:dyDescent="0.25">
      <c r="A244" s="23"/>
      <c r="B244" s="24"/>
      <c r="C244" s="24"/>
      <c r="D244" t="str">
        <f t="shared" si="3"/>
        <v/>
      </c>
    </row>
    <row r="245" spans="1:4" x14ac:dyDescent="0.25">
      <c r="A245" s="23"/>
      <c r="B245" s="24"/>
      <c r="C245" s="24"/>
      <c r="D245" t="str">
        <f t="shared" si="3"/>
        <v/>
      </c>
    </row>
    <row r="246" spans="1:4" x14ac:dyDescent="0.25">
      <c r="A246" s="23"/>
      <c r="B246" s="24"/>
      <c r="C246" s="24"/>
      <c r="D246" t="str">
        <f t="shared" si="3"/>
        <v/>
      </c>
    </row>
    <row r="247" spans="1:4" x14ac:dyDescent="0.25">
      <c r="A247" s="23"/>
      <c r="B247" s="24"/>
      <c r="C247" s="24"/>
      <c r="D247" t="str">
        <f t="shared" si="3"/>
        <v/>
      </c>
    </row>
    <row r="248" spans="1:4" x14ac:dyDescent="0.25">
      <c r="A248" s="23"/>
      <c r="B248" s="24"/>
      <c r="C248" s="24"/>
      <c r="D248" t="str">
        <f t="shared" si="3"/>
        <v/>
      </c>
    </row>
    <row r="249" spans="1:4" x14ac:dyDescent="0.25">
      <c r="A249" s="23"/>
      <c r="B249" s="24"/>
      <c r="C249" s="24"/>
      <c r="D249" t="str">
        <f t="shared" si="3"/>
        <v/>
      </c>
    </row>
    <row r="250" spans="1:4" x14ac:dyDescent="0.25">
      <c r="A250" s="23"/>
      <c r="B250" s="24"/>
      <c r="C250" s="24"/>
      <c r="D250" t="str">
        <f t="shared" si="3"/>
        <v/>
      </c>
    </row>
    <row r="251" spans="1:4" x14ac:dyDescent="0.25">
      <c r="A251" s="23"/>
      <c r="B251" s="24"/>
      <c r="C251" s="24"/>
      <c r="D251" t="str">
        <f t="shared" si="3"/>
        <v/>
      </c>
    </row>
    <row r="252" spans="1:4" x14ac:dyDescent="0.25">
      <c r="A252" s="23"/>
      <c r="B252" s="24"/>
      <c r="C252" s="24"/>
      <c r="D252" t="str">
        <f t="shared" si="3"/>
        <v/>
      </c>
    </row>
    <row r="253" spans="1:4" x14ac:dyDescent="0.25">
      <c r="A253" s="23"/>
      <c r="B253" s="24"/>
      <c r="C253" s="24"/>
      <c r="D253" t="str">
        <f t="shared" si="3"/>
        <v/>
      </c>
    </row>
    <row r="254" spans="1:4" x14ac:dyDescent="0.25">
      <c r="A254" s="23"/>
      <c r="B254" s="24"/>
      <c r="C254" s="24"/>
      <c r="D254" t="str">
        <f t="shared" si="3"/>
        <v/>
      </c>
    </row>
    <row r="255" spans="1:4" x14ac:dyDescent="0.25">
      <c r="A255" s="23"/>
      <c r="B255" s="24"/>
      <c r="C255" s="24"/>
      <c r="D255" t="str">
        <f t="shared" si="3"/>
        <v/>
      </c>
    </row>
    <row r="256" spans="1:4" x14ac:dyDescent="0.25">
      <c r="A256" s="23"/>
      <c r="B256" s="24"/>
      <c r="C256" s="24"/>
      <c r="D256" t="str">
        <f t="shared" si="3"/>
        <v/>
      </c>
    </row>
    <row r="257" spans="1:4" x14ac:dyDescent="0.25">
      <c r="A257" s="23"/>
      <c r="B257" s="24"/>
      <c r="C257" s="24"/>
      <c r="D257" t="str">
        <f t="shared" si="3"/>
        <v/>
      </c>
    </row>
    <row r="258" spans="1:4" x14ac:dyDescent="0.25">
      <c r="A258" s="23"/>
      <c r="B258" s="24"/>
      <c r="C258" s="24"/>
      <c r="D258" t="str">
        <f t="shared" si="3"/>
        <v/>
      </c>
    </row>
    <row r="259" spans="1:4" x14ac:dyDescent="0.25">
      <c r="A259" s="23"/>
      <c r="B259" s="24"/>
      <c r="C259" s="24"/>
      <c r="D259" t="str">
        <f t="shared" si="3"/>
        <v/>
      </c>
    </row>
    <row r="260" spans="1:4" x14ac:dyDescent="0.25">
      <c r="A260" s="23"/>
      <c r="B260" s="24"/>
      <c r="C260" s="24"/>
      <c r="D260" t="str">
        <f t="shared" si="3"/>
        <v/>
      </c>
    </row>
    <row r="261" spans="1:4" x14ac:dyDescent="0.25">
      <c r="A261" s="23"/>
      <c r="B261" s="24"/>
      <c r="C261" s="24"/>
      <c r="D261" t="str">
        <f t="shared" si="3"/>
        <v/>
      </c>
    </row>
    <row r="262" spans="1:4" x14ac:dyDescent="0.25">
      <c r="A262" s="23"/>
      <c r="B262" s="24"/>
      <c r="C262" s="24"/>
      <c r="D262" t="str">
        <f t="shared" si="3"/>
        <v/>
      </c>
    </row>
    <row r="263" spans="1:4" x14ac:dyDescent="0.25">
      <c r="A263" s="23"/>
      <c r="B263" s="24"/>
      <c r="C263" s="24"/>
      <c r="D263" t="str">
        <f t="shared" si="3"/>
        <v/>
      </c>
    </row>
    <row r="264" spans="1:4" x14ac:dyDescent="0.25">
      <c r="A264" s="23"/>
      <c r="B264" s="24"/>
      <c r="C264" s="24"/>
      <c r="D264" t="str">
        <f t="shared" si="3"/>
        <v/>
      </c>
    </row>
    <row r="265" spans="1:4" x14ac:dyDescent="0.25">
      <c r="A265" s="23"/>
      <c r="B265" s="24"/>
      <c r="C265" s="24"/>
      <c r="D265" t="str">
        <f t="shared" si="3"/>
        <v/>
      </c>
    </row>
    <row r="266" spans="1:4" x14ac:dyDescent="0.25">
      <c r="A266" s="23"/>
      <c r="B266" s="24"/>
      <c r="C266" s="24"/>
      <c r="D266" t="str">
        <f t="shared" si="3"/>
        <v/>
      </c>
    </row>
    <row r="267" spans="1:4" x14ac:dyDescent="0.25">
      <c r="A267" s="23"/>
      <c r="B267" s="24"/>
      <c r="C267" s="24"/>
      <c r="D267" t="str">
        <f t="shared" si="3"/>
        <v/>
      </c>
    </row>
    <row r="268" spans="1:4" x14ac:dyDescent="0.25">
      <c r="A268" s="23"/>
      <c r="B268" s="24"/>
      <c r="C268" s="24"/>
      <c r="D268" t="str">
        <f t="shared" si="3"/>
        <v/>
      </c>
    </row>
    <row r="269" spans="1:4" x14ac:dyDescent="0.25">
      <c r="A269" s="23"/>
      <c r="B269" s="24"/>
      <c r="C269" s="24"/>
      <c r="D269" t="str">
        <f t="shared" si="3"/>
        <v/>
      </c>
    </row>
    <row r="270" spans="1:4" x14ac:dyDescent="0.25">
      <c r="A270" s="23"/>
      <c r="B270" s="24"/>
      <c r="C270" s="24"/>
      <c r="D270" t="str">
        <f t="shared" si="3"/>
        <v/>
      </c>
    </row>
    <row r="271" spans="1:4" x14ac:dyDescent="0.25">
      <c r="A271" s="23"/>
      <c r="B271" s="24"/>
      <c r="C271" s="24"/>
      <c r="D271" t="str">
        <f t="shared" si="3"/>
        <v/>
      </c>
    </row>
    <row r="272" spans="1:4" x14ac:dyDescent="0.25">
      <c r="A272" s="23"/>
      <c r="B272" s="24"/>
      <c r="C272" s="24"/>
      <c r="D272" t="str">
        <f t="shared" si="3"/>
        <v/>
      </c>
    </row>
    <row r="273" spans="1:4" x14ac:dyDescent="0.25">
      <c r="A273" s="23"/>
      <c r="B273" s="24"/>
      <c r="C273" s="24"/>
      <c r="D273" t="str">
        <f t="shared" si="3"/>
        <v/>
      </c>
    </row>
    <row r="274" spans="1:4" x14ac:dyDescent="0.25">
      <c r="A274" s="23"/>
      <c r="B274" s="24"/>
      <c r="C274" s="24"/>
      <c r="D274" t="str">
        <f t="shared" si="3"/>
        <v/>
      </c>
    </row>
    <row r="275" spans="1:4" x14ac:dyDescent="0.25">
      <c r="A275" s="23"/>
      <c r="B275" s="24"/>
      <c r="C275" s="24"/>
      <c r="D275" t="str">
        <f t="shared" si="3"/>
        <v/>
      </c>
    </row>
    <row r="276" spans="1:4" x14ac:dyDescent="0.25">
      <c r="A276" s="23"/>
      <c r="B276" s="24"/>
      <c r="C276" s="24"/>
      <c r="D276" t="str">
        <f t="shared" si="3"/>
        <v/>
      </c>
    </row>
    <row r="277" spans="1:4" x14ac:dyDescent="0.25">
      <c r="A277" s="23"/>
      <c r="B277" s="24"/>
      <c r="C277" s="24"/>
      <c r="D277" t="str">
        <f t="shared" si="3"/>
        <v/>
      </c>
    </row>
    <row r="278" spans="1:4" x14ac:dyDescent="0.25">
      <c r="A278" s="23"/>
      <c r="B278" s="24"/>
      <c r="C278" s="24"/>
      <c r="D278" t="str">
        <f t="shared" si="3"/>
        <v/>
      </c>
    </row>
    <row r="279" spans="1:4" x14ac:dyDescent="0.25">
      <c r="A279" s="23"/>
      <c r="B279" s="24"/>
      <c r="C279" s="24"/>
      <c r="D279" t="str">
        <f t="shared" si="3"/>
        <v/>
      </c>
    </row>
    <row r="280" spans="1:4" x14ac:dyDescent="0.25">
      <c r="A280" s="23"/>
      <c r="B280" s="24"/>
      <c r="C280" s="24"/>
      <c r="D280" t="str">
        <f t="shared" si="3"/>
        <v/>
      </c>
    </row>
    <row r="281" spans="1:4" x14ac:dyDescent="0.25">
      <c r="A281" s="23"/>
      <c r="B281" s="24"/>
      <c r="C281" s="24"/>
      <c r="D281" t="str">
        <f t="shared" si="3"/>
        <v/>
      </c>
    </row>
    <row r="282" spans="1:4" x14ac:dyDescent="0.25">
      <c r="A282" s="23"/>
      <c r="B282" s="24"/>
      <c r="C282" s="24"/>
      <c r="D282" t="str">
        <f t="shared" si="3"/>
        <v/>
      </c>
    </row>
    <row r="283" spans="1:4" x14ac:dyDescent="0.25">
      <c r="A283" s="23"/>
      <c r="B283" s="24"/>
      <c r="C283" s="24"/>
      <c r="D283" t="str">
        <f t="shared" si="3"/>
        <v/>
      </c>
    </row>
    <row r="284" spans="1:4" x14ac:dyDescent="0.25">
      <c r="A284" s="23"/>
      <c r="B284" s="24"/>
      <c r="C284" s="24"/>
      <c r="D284" t="str">
        <f t="shared" si="3"/>
        <v/>
      </c>
    </row>
    <row r="285" spans="1:4" x14ac:dyDescent="0.25">
      <c r="A285" s="23"/>
      <c r="B285" s="24"/>
      <c r="C285" s="24"/>
      <c r="D285" t="str">
        <f t="shared" ref="D285:D348" si="4">IF(C285="","",B285)</f>
        <v/>
      </c>
    </row>
    <row r="286" spans="1:4" x14ac:dyDescent="0.25">
      <c r="A286" s="23"/>
      <c r="B286" s="24"/>
      <c r="C286" s="24"/>
      <c r="D286" t="str">
        <f t="shared" si="4"/>
        <v/>
      </c>
    </row>
    <row r="287" spans="1:4" x14ac:dyDescent="0.25">
      <c r="A287" s="23"/>
      <c r="B287" s="24"/>
      <c r="C287" s="24"/>
      <c r="D287" t="str">
        <f t="shared" si="4"/>
        <v/>
      </c>
    </row>
    <row r="288" spans="1:4" x14ac:dyDescent="0.25">
      <c r="A288" s="23"/>
      <c r="B288" s="24"/>
      <c r="C288" s="24"/>
      <c r="D288" t="str">
        <f t="shared" si="4"/>
        <v/>
      </c>
    </row>
    <row r="289" spans="1:4" x14ac:dyDescent="0.25">
      <c r="A289" s="23"/>
      <c r="B289" s="24"/>
      <c r="C289" s="24"/>
      <c r="D289" t="str">
        <f t="shared" si="4"/>
        <v/>
      </c>
    </row>
    <row r="290" spans="1:4" x14ac:dyDescent="0.25">
      <c r="A290" s="23"/>
      <c r="B290" s="24"/>
      <c r="C290" s="24"/>
      <c r="D290" t="str">
        <f t="shared" si="4"/>
        <v/>
      </c>
    </row>
    <row r="291" spans="1:4" x14ac:dyDescent="0.25">
      <c r="A291" s="23"/>
      <c r="B291" s="24"/>
      <c r="C291" s="24"/>
      <c r="D291" t="str">
        <f t="shared" si="4"/>
        <v/>
      </c>
    </row>
    <row r="292" spans="1:4" x14ac:dyDescent="0.25">
      <c r="A292" s="23"/>
      <c r="B292" s="24"/>
      <c r="C292" s="24"/>
      <c r="D292" t="str">
        <f t="shared" si="4"/>
        <v/>
      </c>
    </row>
    <row r="293" spans="1:4" x14ac:dyDescent="0.25">
      <c r="A293" s="23"/>
      <c r="B293" s="24"/>
      <c r="C293" s="24"/>
      <c r="D293" t="str">
        <f t="shared" si="4"/>
        <v/>
      </c>
    </row>
    <row r="294" spans="1:4" x14ac:dyDescent="0.25">
      <c r="A294" s="23"/>
      <c r="B294" s="24"/>
      <c r="C294" s="24"/>
      <c r="D294" t="str">
        <f t="shared" si="4"/>
        <v/>
      </c>
    </row>
    <row r="295" spans="1:4" x14ac:dyDescent="0.25">
      <c r="A295" s="23"/>
      <c r="B295" s="24"/>
      <c r="C295" s="24"/>
      <c r="D295" t="str">
        <f t="shared" si="4"/>
        <v/>
      </c>
    </row>
    <row r="296" spans="1:4" x14ac:dyDescent="0.25">
      <c r="A296" s="23"/>
      <c r="B296" s="24"/>
      <c r="C296" s="24"/>
      <c r="D296" t="str">
        <f t="shared" si="4"/>
        <v/>
      </c>
    </row>
    <row r="297" spans="1:4" x14ac:dyDescent="0.25">
      <c r="A297" s="23"/>
      <c r="B297" s="24"/>
      <c r="C297" s="24"/>
      <c r="D297" t="str">
        <f t="shared" si="4"/>
        <v/>
      </c>
    </row>
    <row r="298" spans="1:4" x14ac:dyDescent="0.25">
      <c r="A298" s="23"/>
      <c r="B298" s="24"/>
      <c r="C298" s="24"/>
      <c r="D298" t="str">
        <f t="shared" si="4"/>
        <v/>
      </c>
    </row>
    <row r="299" spans="1:4" x14ac:dyDescent="0.25">
      <c r="A299" s="23"/>
      <c r="B299" s="24"/>
      <c r="C299" s="24"/>
      <c r="D299" t="str">
        <f t="shared" si="4"/>
        <v/>
      </c>
    </row>
    <row r="300" spans="1:4" x14ac:dyDescent="0.25">
      <c r="A300" s="23"/>
      <c r="B300" s="24"/>
      <c r="C300" s="24"/>
      <c r="D300" t="str">
        <f t="shared" si="4"/>
        <v/>
      </c>
    </row>
    <row r="301" spans="1:4" x14ac:dyDescent="0.25">
      <c r="A301" s="23"/>
      <c r="B301" s="24"/>
      <c r="C301" s="24"/>
      <c r="D301" t="str">
        <f t="shared" si="4"/>
        <v/>
      </c>
    </row>
    <row r="302" spans="1:4" x14ac:dyDescent="0.25">
      <c r="A302" s="23"/>
      <c r="B302" s="24"/>
      <c r="C302" s="24"/>
      <c r="D302" t="str">
        <f t="shared" si="4"/>
        <v/>
      </c>
    </row>
    <row r="303" spans="1:4" x14ac:dyDescent="0.25">
      <c r="A303" s="23"/>
      <c r="B303" s="24"/>
      <c r="C303" s="24"/>
      <c r="D303" t="str">
        <f t="shared" si="4"/>
        <v/>
      </c>
    </row>
    <row r="304" spans="1:4" x14ac:dyDescent="0.25">
      <c r="A304" s="23"/>
      <c r="B304" s="24"/>
      <c r="C304" s="24"/>
      <c r="D304" t="str">
        <f t="shared" si="4"/>
        <v/>
      </c>
    </row>
    <row r="305" spans="1:4" x14ac:dyDescent="0.25">
      <c r="A305" s="23"/>
      <c r="B305" s="24"/>
      <c r="C305" s="24"/>
      <c r="D305" t="str">
        <f t="shared" si="4"/>
        <v/>
      </c>
    </row>
    <row r="306" spans="1:4" x14ac:dyDescent="0.25">
      <c r="A306" s="23"/>
      <c r="B306" s="24"/>
      <c r="C306" s="24"/>
      <c r="D306" t="str">
        <f t="shared" si="4"/>
        <v/>
      </c>
    </row>
    <row r="307" spans="1:4" x14ac:dyDescent="0.25">
      <c r="A307" s="23"/>
      <c r="B307" s="24"/>
      <c r="C307" s="24"/>
      <c r="D307" t="str">
        <f t="shared" si="4"/>
        <v/>
      </c>
    </row>
    <row r="308" spans="1:4" x14ac:dyDescent="0.25">
      <c r="A308" s="23"/>
      <c r="B308" s="24"/>
      <c r="C308" s="24"/>
      <c r="D308" t="str">
        <f t="shared" si="4"/>
        <v/>
      </c>
    </row>
    <row r="309" spans="1:4" x14ac:dyDescent="0.25">
      <c r="A309" s="23"/>
      <c r="B309" s="24"/>
      <c r="C309" s="24"/>
      <c r="D309" t="str">
        <f t="shared" si="4"/>
        <v/>
      </c>
    </row>
    <row r="310" spans="1:4" x14ac:dyDescent="0.25">
      <c r="A310" s="23"/>
      <c r="B310" s="24"/>
      <c r="C310" s="24"/>
      <c r="D310" t="str">
        <f t="shared" si="4"/>
        <v/>
      </c>
    </row>
    <row r="311" spans="1:4" x14ac:dyDescent="0.25">
      <c r="A311" s="23"/>
      <c r="B311" s="24"/>
      <c r="C311" s="24"/>
      <c r="D311" t="str">
        <f t="shared" si="4"/>
        <v/>
      </c>
    </row>
    <row r="312" spans="1:4" x14ac:dyDescent="0.25">
      <c r="A312" s="23"/>
      <c r="B312" s="24"/>
      <c r="C312" s="24"/>
      <c r="D312" t="str">
        <f t="shared" si="4"/>
        <v/>
      </c>
    </row>
    <row r="313" spans="1:4" x14ac:dyDescent="0.25">
      <c r="A313" s="23"/>
      <c r="B313" s="24"/>
      <c r="C313" s="24"/>
      <c r="D313" t="str">
        <f t="shared" si="4"/>
        <v/>
      </c>
    </row>
    <row r="314" spans="1:4" x14ac:dyDescent="0.25">
      <c r="A314" s="23"/>
      <c r="B314" s="24"/>
      <c r="C314" s="24"/>
      <c r="D314" t="str">
        <f t="shared" si="4"/>
        <v/>
      </c>
    </row>
    <row r="315" spans="1:4" x14ac:dyDescent="0.25">
      <c r="A315" s="23"/>
      <c r="B315" s="24"/>
      <c r="C315" s="24"/>
      <c r="D315" t="str">
        <f t="shared" si="4"/>
        <v/>
      </c>
    </row>
    <row r="316" spans="1:4" x14ac:dyDescent="0.25">
      <c r="A316" s="23"/>
      <c r="B316" s="24"/>
      <c r="C316" s="24"/>
      <c r="D316" t="str">
        <f t="shared" si="4"/>
        <v/>
      </c>
    </row>
    <row r="317" spans="1:4" x14ac:dyDescent="0.25">
      <c r="A317" s="23"/>
      <c r="B317" s="24"/>
      <c r="C317" s="24"/>
      <c r="D317" t="str">
        <f t="shared" si="4"/>
        <v/>
      </c>
    </row>
    <row r="318" spans="1:4" x14ac:dyDescent="0.25">
      <c r="A318" s="23"/>
      <c r="B318" s="24"/>
      <c r="C318" s="24"/>
      <c r="D318" t="str">
        <f t="shared" si="4"/>
        <v/>
      </c>
    </row>
    <row r="319" spans="1:4" x14ac:dyDescent="0.25">
      <c r="A319" s="23"/>
      <c r="B319" s="24"/>
      <c r="C319" s="24"/>
      <c r="D319" t="str">
        <f t="shared" si="4"/>
        <v/>
      </c>
    </row>
    <row r="320" spans="1:4" x14ac:dyDescent="0.25">
      <c r="A320" s="23"/>
      <c r="B320" s="24"/>
      <c r="C320" s="24"/>
      <c r="D320" t="str">
        <f t="shared" si="4"/>
        <v/>
      </c>
    </row>
    <row r="321" spans="1:4" x14ac:dyDescent="0.25">
      <c r="A321" s="23"/>
      <c r="B321" s="24"/>
      <c r="C321" s="24"/>
      <c r="D321" t="str">
        <f t="shared" si="4"/>
        <v/>
      </c>
    </row>
    <row r="322" spans="1:4" x14ac:dyDescent="0.25">
      <c r="A322" s="23"/>
      <c r="B322" s="24"/>
      <c r="C322" s="24"/>
      <c r="D322" t="str">
        <f t="shared" si="4"/>
        <v/>
      </c>
    </row>
    <row r="323" spans="1:4" x14ac:dyDescent="0.25">
      <c r="A323" s="23"/>
      <c r="B323" s="24"/>
      <c r="C323" s="24"/>
      <c r="D323" t="str">
        <f t="shared" si="4"/>
        <v/>
      </c>
    </row>
    <row r="324" spans="1:4" x14ac:dyDescent="0.25">
      <c r="A324" s="23"/>
      <c r="B324" s="24"/>
      <c r="C324" s="24"/>
      <c r="D324" t="str">
        <f t="shared" si="4"/>
        <v/>
      </c>
    </row>
    <row r="325" spans="1:4" x14ac:dyDescent="0.25">
      <c r="A325" s="23"/>
      <c r="B325" s="24"/>
      <c r="C325" s="24"/>
      <c r="D325" t="str">
        <f t="shared" si="4"/>
        <v/>
      </c>
    </row>
    <row r="326" spans="1:4" x14ac:dyDescent="0.25">
      <c r="A326" s="23"/>
      <c r="B326" s="24"/>
      <c r="C326" s="24"/>
      <c r="D326" t="str">
        <f t="shared" si="4"/>
        <v/>
      </c>
    </row>
    <row r="327" spans="1:4" x14ac:dyDescent="0.25">
      <c r="A327" s="23"/>
      <c r="B327" s="24"/>
      <c r="C327" s="24"/>
      <c r="D327" t="str">
        <f t="shared" si="4"/>
        <v/>
      </c>
    </row>
    <row r="328" spans="1:4" x14ac:dyDescent="0.25">
      <c r="A328" s="23"/>
      <c r="B328" s="24"/>
      <c r="C328" s="24"/>
      <c r="D328" t="str">
        <f t="shared" si="4"/>
        <v/>
      </c>
    </row>
    <row r="329" spans="1:4" x14ac:dyDescent="0.25">
      <c r="A329" s="23"/>
      <c r="B329" s="24"/>
      <c r="C329" s="24"/>
      <c r="D329" t="str">
        <f t="shared" si="4"/>
        <v/>
      </c>
    </row>
    <row r="330" spans="1:4" x14ac:dyDescent="0.25">
      <c r="A330" s="23"/>
      <c r="B330" s="24"/>
      <c r="C330" s="24"/>
      <c r="D330" t="str">
        <f t="shared" si="4"/>
        <v/>
      </c>
    </row>
    <row r="331" spans="1:4" x14ac:dyDescent="0.25">
      <c r="A331" s="23"/>
      <c r="B331" s="24"/>
      <c r="C331" s="24"/>
      <c r="D331" t="str">
        <f t="shared" si="4"/>
        <v/>
      </c>
    </row>
    <row r="332" spans="1:4" x14ac:dyDescent="0.25">
      <c r="A332" s="23"/>
      <c r="B332" s="24"/>
      <c r="C332" s="24"/>
      <c r="D332" t="str">
        <f t="shared" si="4"/>
        <v/>
      </c>
    </row>
    <row r="333" spans="1:4" x14ac:dyDescent="0.25">
      <c r="A333" s="23"/>
      <c r="B333" s="24"/>
      <c r="C333" s="24"/>
      <c r="D333" t="str">
        <f t="shared" si="4"/>
        <v/>
      </c>
    </row>
    <row r="334" spans="1:4" x14ac:dyDescent="0.25">
      <c r="A334" s="23"/>
      <c r="B334" s="24"/>
      <c r="C334" s="24"/>
      <c r="D334" t="str">
        <f t="shared" si="4"/>
        <v/>
      </c>
    </row>
    <row r="335" spans="1:4" x14ac:dyDescent="0.25">
      <c r="A335" s="23"/>
      <c r="B335" s="24"/>
      <c r="C335" s="24"/>
      <c r="D335" t="str">
        <f t="shared" si="4"/>
        <v/>
      </c>
    </row>
    <row r="336" spans="1:4" x14ac:dyDescent="0.25">
      <c r="A336" s="23"/>
      <c r="B336" s="24"/>
      <c r="C336" s="24"/>
      <c r="D336" t="str">
        <f t="shared" si="4"/>
        <v/>
      </c>
    </row>
    <row r="337" spans="1:4" x14ac:dyDescent="0.25">
      <c r="A337" s="23"/>
      <c r="B337" s="24"/>
      <c r="C337" s="24"/>
      <c r="D337" t="str">
        <f t="shared" si="4"/>
        <v/>
      </c>
    </row>
    <row r="338" spans="1:4" x14ac:dyDescent="0.25">
      <c r="A338" s="23"/>
      <c r="B338" s="24"/>
      <c r="C338" s="24"/>
      <c r="D338" t="str">
        <f t="shared" si="4"/>
        <v/>
      </c>
    </row>
    <row r="339" spans="1:4" x14ac:dyDescent="0.25">
      <c r="A339" s="23"/>
      <c r="B339" s="24"/>
      <c r="C339" s="24"/>
      <c r="D339" t="str">
        <f t="shared" si="4"/>
        <v/>
      </c>
    </row>
    <row r="340" spans="1:4" x14ac:dyDescent="0.25">
      <c r="A340" s="23"/>
      <c r="B340" s="24"/>
      <c r="C340" s="24"/>
      <c r="D340" t="str">
        <f t="shared" si="4"/>
        <v/>
      </c>
    </row>
    <row r="341" spans="1:4" x14ac:dyDescent="0.25">
      <c r="A341" s="23"/>
      <c r="B341" s="24"/>
      <c r="C341" s="24"/>
      <c r="D341" t="str">
        <f t="shared" si="4"/>
        <v/>
      </c>
    </row>
    <row r="342" spans="1:4" x14ac:dyDescent="0.25">
      <c r="A342" s="23"/>
      <c r="B342" s="24"/>
      <c r="C342" s="24"/>
      <c r="D342" t="str">
        <f t="shared" si="4"/>
        <v/>
      </c>
    </row>
    <row r="343" spans="1:4" x14ac:dyDescent="0.25">
      <c r="A343" s="23"/>
      <c r="B343" s="24"/>
      <c r="C343" s="24"/>
      <c r="D343" t="str">
        <f t="shared" si="4"/>
        <v/>
      </c>
    </row>
    <row r="344" spans="1:4" x14ac:dyDescent="0.25">
      <c r="A344" s="23"/>
      <c r="B344" s="24"/>
      <c r="C344" s="24"/>
      <c r="D344" t="str">
        <f t="shared" si="4"/>
        <v/>
      </c>
    </row>
    <row r="345" spans="1:4" x14ac:dyDescent="0.25">
      <c r="A345" s="23"/>
      <c r="B345" s="24"/>
      <c r="C345" s="24"/>
      <c r="D345" t="str">
        <f t="shared" si="4"/>
        <v/>
      </c>
    </row>
    <row r="346" spans="1:4" x14ac:dyDescent="0.25">
      <c r="A346" s="23"/>
      <c r="B346" s="24"/>
      <c r="C346" s="24"/>
      <c r="D346" t="str">
        <f t="shared" si="4"/>
        <v/>
      </c>
    </row>
    <row r="347" spans="1:4" x14ac:dyDescent="0.25">
      <c r="A347" s="23"/>
      <c r="B347" s="24"/>
      <c r="C347" s="24"/>
      <c r="D347" t="str">
        <f t="shared" si="4"/>
        <v/>
      </c>
    </row>
    <row r="348" spans="1:4" x14ac:dyDescent="0.25">
      <c r="A348" s="23"/>
      <c r="B348" s="24"/>
      <c r="C348" s="24"/>
      <c r="D348" t="str">
        <f t="shared" si="4"/>
        <v/>
      </c>
    </row>
    <row r="349" spans="1:4" x14ac:dyDescent="0.25">
      <c r="A349" s="23"/>
      <c r="B349" s="24"/>
      <c r="C349" s="24"/>
      <c r="D349" t="str">
        <f t="shared" ref="D349:D412" si="5">IF(C349="","",B349)</f>
        <v/>
      </c>
    </row>
    <row r="350" spans="1:4" x14ac:dyDescent="0.25">
      <c r="A350" s="23"/>
      <c r="B350" s="24"/>
      <c r="C350" s="24"/>
      <c r="D350" t="str">
        <f t="shared" si="5"/>
        <v/>
      </c>
    </row>
    <row r="351" spans="1:4" x14ac:dyDescent="0.25">
      <c r="A351" s="23"/>
      <c r="B351" s="24"/>
      <c r="C351" s="24"/>
      <c r="D351" t="str">
        <f t="shared" si="5"/>
        <v/>
      </c>
    </row>
    <row r="352" spans="1:4" x14ac:dyDescent="0.25">
      <c r="A352" s="23"/>
      <c r="B352" s="24"/>
      <c r="C352" s="24"/>
      <c r="D352" t="str">
        <f t="shared" si="5"/>
        <v/>
      </c>
    </row>
    <row r="353" spans="1:4" x14ac:dyDescent="0.25">
      <c r="A353" s="23"/>
      <c r="B353" s="24"/>
      <c r="C353" s="24"/>
      <c r="D353" t="str">
        <f t="shared" si="5"/>
        <v/>
      </c>
    </row>
    <row r="354" spans="1:4" x14ac:dyDescent="0.25">
      <c r="A354" s="23"/>
      <c r="B354" s="24"/>
      <c r="C354" s="24"/>
      <c r="D354" t="str">
        <f t="shared" si="5"/>
        <v/>
      </c>
    </row>
    <row r="355" spans="1:4" x14ac:dyDescent="0.25">
      <c r="A355" s="23"/>
      <c r="B355" s="24"/>
      <c r="C355" s="24"/>
      <c r="D355" t="str">
        <f t="shared" si="5"/>
        <v/>
      </c>
    </row>
    <row r="356" spans="1:4" x14ac:dyDescent="0.25">
      <c r="A356" s="23"/>
      <c r="B356" s="24"/>
      <c r="C356" s="24"/>
      <c r="D356" t="str">
        <f t="shared" si="5"/>
        <v/>
      </c>
    </row>
    <row r="357" spans="1:4" x14ac:dyDescent="0.25">
      <c r="A357" s="23"/>
      <c r="B357" s="24"/>
      <c r="C357" s="24"/>
      <c r="D357" t="str">
        <f t="shared" si="5"/>
        <v/>
      </c>
    </row>
    <row r="358" spans="1:4" x14ac:dyDescent="0.25">
      <c r="A358" s="23"/>
      <c r="B358" s="24"/>
      <c r="C358" s="24"/>
      <c r="D358" t="str">
        <f t="shared" si="5"/>
        <v/>
      </c>
    </row>
    <row r="359" spans="1:4" x14ac:dyDescent="0.25">
      <c r="A359" s="23"/>
      <c r="B359" s="24"/>
      <c r="C359" s="24"/>
      <c r="D359" t="str">
        <f t="shared" si="5"/>
        <v/>
      </c>
    </row>
    <row r="360" spans="1:4" x14ac:dyDescent="0.25">
      <c r="A360" s="23"/>
      <c r="B360" s="24"/>
      <c r="C360" s="24"/>
      <c r="D360" t="str">
        <f t="shared" si="5"/>
        <v/>
      </c>
    </row>
    <row r="361" spans="1:4" x14ac:dyDescent="0.25">
      <c r="A361" s="23"/>
      <c r="B361" s="24"/>
      <c r="C361" s="24"/>
      <c r="D361" t="str">
        <f t="shared" si="5"/>
        <v/>
      </c>
    </row>
    <row r="362" spans="1:4" x14ac:dyDescent="0.25">
      <c r="A362" s="23"/>
      <c r="B362" s="24"/>
      <c r="C362" s="24"/>
      <c r="D362" t="str">
        <f t="shared" si="5"/>
        <v/>
      </c>
    </row>
    <row r="363" spans="1:4" x14ac:dyDescent="0.25">
      <c r="A363" s="23"/>
      <c r="B363" s="24"/>
      <c r="C363" s="24"/>
      <c r="D363" t="str">
        <f t="shared" si="5"/>
        <v/>
      </c>
    </row>
    <row r="364" spans="1:4" x14ac:dyDescent="0.25">
      <c r="A364" s="23"/>
      <c r="B364" s="24"/>
      <c r="C364" s="24"/>
      <c r="D364" t="str">
        <f t="shared" si="5"/>
        <v/>
      </c>
    </row>
    <row r="365" spans="1:4" x14ac:dyDescent="0.25">
      <c r="A365" s="23"/>
      <c r="B365" s="24"/>
      <c r="C365" s="24"/>
      <c r="D365" t="str">
        <f t="shared" si="5"/>
        <v/>
      </c>
    </row>
    <row r="366" spans="1:4" x14ac:dyDescent="0.25">
      <c r="A366" s="23"/>
      <c r="B366" s="24"/>
      <c r="C366" s="24"/>
      <c r="D366" t="str">
        <f t="shared" si="5"/>
        <v/>
      </c>
    </row>
    <row r="367" spans="1:4" x14ac:dyDescent="0.25">
      <c r="A367" s="23"/>
      <c r="B367" s="24"/>
      <c r="C367" s="24"/>
      <c r="D367" t="str">
        <f t="shared" si="5"/>
        <v/>
      </c>
    </row>
    <row r="368" spans="1:4" x14ac:dyDescent="0.25">
      <c r="A368" s="23"/>
      <c r="B368" s="24"/>
      <c r="C368" s="24"/>
      <c r="D368" t="str">
        <f t="shared" si="5"/>
        <v/>
      </c>
    </row>
    <row r="369" spans="1:4" x14ac:dyDescent="0.25">
      <c r="A369" s="23"/>
      <c r="B369" s="24"/>
      <c r="C369" s="24"/>
      <c r="D369" t="str">
        <f t="shared" si="5"/>
        <v/>
      </c>
    </row>
    <row r="370" spans="1:4" x14ac:dyDescent="0.25">
      <c r="A370" s="23"/>
      <c r="B370" s="24"/>
      <c r="C370" s="24"/>
      <c r="D370" t="str">
        <f t="shared" si="5"/>
        <v/>
      </c>
    </row>
    <row r="371" spans="1:4" x14ac:dyDescent="0.25">
      <c r="A371" s="23"/>
      <c r="B371" s="24"/>
      <c r="C371" s="24"/>
      <c r="D371" t="str">
        <f t="shared" si="5"/>
        <v/>
      </c>
    </row>
    <row r="372" spans="1:4" x14ac:dyDescent="0.25">
      <c r="A372" s="23"/>
      <c r="B372" s="24"/>
      <c r="C372" s="24"/>
      <c r="D372" t="str">
        <f t="shared" si="5"/>
        <v/>
      </c>
    </row>
    <row r="373" spans="1:4" x14ac:dyDescent="0.25">
      <c r="A373" s="23"/>
      <c r="B373" s="24"/>
      <c r="C373" s="24"/>
      <c r="D373" t="str">
        <f t="shared" si="5"/>
        <v/>
      </c>
    </row>
    <row r="374" spans="1:4" x14ac:dyDescent="0.25">
      <c r="A374" s="23"/>
      <c r="B374" s="24"/>
      <c r="C374" s="24"/>
      <c r="D374" t="str">
        <f t="shared" si="5"/>
        <v/>
      </c>
    </row>
    <row r="375" spans="1:4" x14ac:dyDescent="0.25">
      <c r="A375" s="23"/>
      <c r="B375" s="24"/>
      <c r="C375" s="24"/>
      <c r="D375" t="str">
        <f t="shared" si="5"/>
        <v/>
      </c>
    </row>
    <row r="376" spans="1:4" x14ac:dyDescent="0.25">
      <c r="A376" s="23"/>
      <c r="B376" s="24"/>
      <c r="C376" s="24"/>
      <c r="D376" t="str">
        <f t="shared" si="5"/>
        <v/>
      </c>
    </row>
    <row r="377" spans="1:4" x14ac:dyDescent="0.25">
      <c r="A377" s="23"/>
      <c r="B377" s="24"/>
      <c r="C377" s="24"/>
      <c r="D377" t="str">
        <f t="shared" si="5"/>
        <v/>
      </c>
    </row>
    <row r="378" spans="1:4" x14ac:dyDescent="0.25">
      <c r="A378" s="23"/>
      <c r="B378" s="24"/>
      <c r="C378" s="24"/>
      <c r="D378" t="str">
        <f t="shared" si="5"/>
        <v/>
      </c>
    </row>
    <row r="379" spans="1:4" x14ac:dyDescent="0.25">
      <c r="A379" s="23"/>
      <c r="B379" s="24"/>
      <c r="C379" s="24"/>
      <c r="D379" t="str">
        <f t="shared" si="5"/>
        <v/>
      </c>
    </row>
    <row r="380" spans="1:4" x14ac:dyDescent="0.25">
      <c r="A380" s="23"/>
      <c r="B380" s="24"/>
      <c r="C380" s="24"/>
      <c r="D380" t="str">
        <f t="shared" si="5"/>
        <v/>
      </c>
    </row>
    <row r="381" spans="1:4" x14ac:dyDescent="0.25">
      <c r="A381" s="23"/>
      <c r="B381" s="24"/>
      <c r="C381" s="24"/>
      <c r="D381" t="str">
        <f t="shared" si="5"/>
        <v/>
      </c>
    </row>
    <row r="382" spans="1:4" x14ac:dyDescent="0.25">
      <c r="A382" s="23"/>
      <c r="B382" s="24"/>
      <c r="C382" s="24"/>
      <c r="D382" t="str">
        <f t="shared" si="5"/>
        <v/>
      </c>
    </row>
    <row r="383" spans="1:4" x14ac:dyDescent="0.25">
      <c r="A383" s="23"/>
      <c r="B383" s="24"/>
      <c r="C383" s="24"/>
      <c r="D383" t="str">
        <f t="shared" si="5"/>
        <v/>
      </c>
    </row>
    <row r="384" spans="1:4" x14ac:dyDescent="0.25">
      <c r="A384" s="23"/>
      <c r="B384" s="24"/>
      <c r="C384" s="24"/>
      <c r="D384" t="str">
        <f t="shared" si="5"/>
        <v/>
      </c>
    </row>
    <row r="385" spans="1:4" x14ac:dyDescent="0.25">
      <c r="A385" s="23"/>
      <c r="B385" s="24"/>
      <c r="C385" s="24"/>
      <c r="D385" t="str">
        <f t="shared" si="5"/>
        <v/>
      </c>
    </row>
    <row r="386" spans="1:4" x14ac:dyDescent="0.25">
      <c r="A386" s="23"/>
      <c r="B386" s="24"/>
      <c r="C386" s="24"/>
      <c r="D386" t="str">
        <f t="shared" si="5"/>
        <v/>
      </c>
    </row>
    <row r="387" spans="1:4" x14ac:dyDescent="0.25">
      <c r="A387" s="23"/>
      <c r="B387" s="24"/>
      <c r="C387" s="24"/>
      <c r="D387" t="str">
        <f t="shared" si="5"/>
        <v/>
      </c>
    </row>
    <row r="388" spans="1:4" x14ac:dyDescent="0.25">
      <c r="A388" s="23"/>
      <c r="B388" s="24"/>
      <c r="C388" s="24"/>
      <c r="D388" t="str">
        <f t="shared" si="5"/>
        <v/>
      </c>
    </row>
    <row r="389" spans="1:4" x14ac:dyDescent="0.25">
      <c r="A389" s="23"/>
      <c r="B389" s="24"/>
      <c r="C389" s="24"/>
      <c r="D389" t="str">
        <f t="shared" si="5"/>
        <v/>
      </c>
    </row>
    <row r="390" spans="1:4" x14ac:dyDescent="0.25">
      <c r="A390" s="23"/>
      <c r="B390" s="24"/>
      <c r="C390" s="24"/>
      <c r="D390" t="str">
        <f t="shared" si="5"/>
        <v/>
      </c>
    </row>
    <row r="391" spans="1:4" x14ac:dyDescent="0.25">
      <c r="A391" s="23"/>
      <c r="B391" s="24"/>
      <c r="C391" s="24"/>
      <c r="D391" t="str">
        <f t="shared" si="5"/>
        <v/>
      </c>
    </row>
    <row r="392" spans="1:4" x14ac:dyDescent="0.25">
      <c r="A392" s="23"/>
      <c r="B392" s="24"/>
      <c r="C392" s="24"/>
      <c r="D392" t="str">
        <f t="shared" si="5"/>
        <v/>
      </c>
    </row>
    <row r="393" spans="1:4" x14ac:dyDescent="0.25">
      <c r="A393" s="23"/>
      <c r="B393" s="24"/>
      <c r="C393" s="24"/>
      <c r="D393" t="str">
        <f t="shared" si="5"/>
        <v/>
      </c>
    </row>
    <row r="394" spans="1:4" x14ac:dyDescent="0.25">
      <c r="A394" s="23"/>
      <c r="B394" s="24"/>
      <c r="C394" s="24"/>
      <c r="D394" t="str">
        <f t="shared" si="5"/>
        <v/>
      </c>
    </row>
    <row r="395" spans="1:4" x14ac:dyDescent="0.25">
      <c r="A395" s="23"/>
      <c r="B395" s="24"/>
      <c r="C395" s="24"/>
      <c r="D395" t="str">
        <f t="shared" si="5"/>
        <v/>
      </c>
    </row>
    <row r="396" spans="1:4" x14ac:dyDescent="0.25">
      <c r="A396" s="23"/>
      <c r="B396" s="24"/>
      <c r="C396" s="24"/>
      <c r="D396" t="str">
        <f t="shared" si="5"/>
        <v/>
      </c>
    </row>
    <row r="397" spans="1:4" x14ac:dyDescent="0.25">
      <c r="A397" s="23"/>
      <c r="B397" s="24"/>
      <c r="C397" s="24"/>
      <c r="D397" t="str">
        <f t="shared" si="5"/>
        <v/>
      </c>
    </row>
    <row r="398" spans="1:4" x14ac:dyDescent="0.25">
      <c r="A398" s="23"/>
      <c r="B398" s="24"/>
      <c r="C398" s="24"/>
      <c r="D398" t="str">
        <f t="shared" si="5"/>
        <v/>
      </c>
    </row>
    <row r="399" spans="1:4" x14ac:dyDescent="0.25">
      <c r="A399" s="23"/>
      <c r="B399" s="24"/>
      <c r="C399" s="24"/>
      <c r="D399" t="str">
        <f t="shared" si="5"/>
        <v/>
      </c>
    </row>
    <row r="400" spans="1:4" x14ac:dyDescent="0.25">
      <c r="A400" s="23"/>
      <c r="B400" s="24"/>
      <c r="C400" s="24"/>
      <c r="D400" t="str">
        <f t="shared" si="5"/>
        <v/>
      </c>
    </row>
    <row r="401" spans="1:4" x14ac:dyDescent="0.25">
      <c r="A401" s="23"/>
      <c r="B401" s="24"/>
      <c r="C401" s="24"/>
      <c r="D401" t="str">
        <f t="shared" si="5"/>
        <v/>
      </c>
    </row>
    <row r="402" spans="1:4" x14ac:dyDescent="0.25">
      <c r="A402" s="23"/>
      <c r="B402" s="24"/>
      <c r="C402" s="24"/>
      <c r="D402" t="str">
        <f t="shared" si="5"/>
        <v/>
      </c>
    </row>
    <row r="403" spans="1:4" x14ac:dyDescent="0.25">
      <c r="A403" s="23"/>
      <c r="B403" s="24"/>
      <c r="C403" s="24"/>
      <c r="D403" t="str">
        <f t="shared" si="5"/>
        <v/>
      </c>
    </row>
    <row r="404" spans="1:4" x14ac:dyDescent="0.25">
      <c r="A404" s="23"/>
      <c r="B404" s="24"/>
      <c r="C404" s="24"/>
      <c r="D404" t="str">
        <f t="shared" si="5"/>
        <v/>
      </c>
    </row>
    <row r="405" spans="1:4" x14ac:dyDescent="0.25">
      <c r="A405" s="23"/>
      <c r="B405" s="24"/>
      <c r="C405" s="24"/>
      <c r="D405" t="str">
        <f t="shared" si="5"/>
        <v/>
      </c>
    </row>
    <row r="406" spans="1:4" x14ac:dyDescent="0.25">
      <c r="A406" s="23"/>
      <c r="B406" s="24"/>
      <c r="C406" s="24"/>
      <c r="D406" t="str">
        <f t="shared" si="5"/>
        <v/>
      </c>
    </row>
    <row r="407" spans="1:4" x14ac:dyDescent="0.25">
      <c r="A407" s="23"/>
      <c r="B407" s="24"/>
      <c r="C407" s="24"/>
      <c r="D407" t="str">
        <f t="shared" si="5"/>
        <v/>
      </c>
    </row>
    <row r="408" spans="1:4" x14ac:dyDescent="0.25">
      <c r="A408" s="23"/>
      <c r="B408" s="24"/>
      <c r="C408" s="24"/>
      <c r="D408" t="str">
        <f t="shared" si="5"/>
        <v/>
      </c>
    </row>
    <row r="409" spans="1:4" x14ac:dyDescent="0.25">
      <c r="A409" s="23"/>
      <c r="B409" s="24"/>
      <c r="C409" s="24"/>
      <c r="D409" t="str">
        <f t="shared" si="5"/>
        <v/>
      </c>
    </row>
    <row r="410" spans="1:4" x14ac:dyDescent="0.25">
      <c r="A410" s="23"/>
      <c r="B410" s="24"/>
      <c r="C410" s="24"/>
      <c r="D410" t="str">
        <f t="shared" si="5"/>
        <v/>
      </c>
    </row>
    <row r="411" spans="1:4" x14ac:dyDescent="0.25">
      <c r="A411" s="23"/>
      <c r="B411" s="24"/>
      <c r="C411" s="24"/>
      <c r="D411" t="str">
        <f t="shared" si="5"/>
        <v/>
      </c>
    </row>
    <row r="412" spans="1:4" x14ac:dyDescent="0.25">
      <c r="A412" s="23"/>
      <c r="B412" s="24"/>
      <c r="C412" s="24"/>
      <c r="D412" t="str">
        <f t="shared" si="5"/>
        <v/>
      </c>
    </row>
    <row r="413" spans="1:4" x14ac:dyDescent="0.25">
      <c r="A413" s="23"/>
      <c r="B413" s="24"/>
      <c r="C413" s="24"/>
      <c r="D413" t="str">
        <f t="shared" ref="D413:D476" si="6">IF(C413="","",B413)</f>
        <v/>
      </c>
    </row>
    <row r="414" spans="1:4" x14ac:dyDescent="0.25">
      <c r="A414" s="23"/>
      <c r="B414" s="24"/>
      <c r="C414" s="24"/>
      <c r="D414" t="str">
        <f t="shared" si="6"/>
        <v/>
      </c>
    </row>
    <row r="415" spans="1:4" x14ac:dyDescent="0.25">
      <c r="A415" s="23"/>
      <c r="B415" s="24"/>
      <c r="C415" s="24"/>
      <c r="D415" t="str">
        <f t="shared" si="6"/>
        <v/>
      </c>
    </row>
    <row r="416" spans="1:4" x14ac:dyDescent="0.25">
      <c r="A416" s="23"/>
      <c r="B416" s="24"/>
      <c r="C416" s="24"/>
      <c r="D416" t="str">
        <f t="shared" si="6"/>
        <v/>
      </c>
    </row>
    <row r="417" spans="1:4" x14ac:dyDescent="0.25">
      <c r="A417" s="23"/>
      <c r="B417" s="24"/>
      <c r="C417" s="24"/>
      <c r="D417" t="str">
        <f t="shared" si="6"/>
        <v/>
      </c>
    </row>
    <row r="418" spans="1:4" x14ac:dyDescent="0.25">
      <c r="A418" s="23"/>
      <c r="B418" s="24"/>
      <c r="C418" s="24"/>
      <c r="D418" t="str">
        <f t="shared" si="6"/>
        <v/>
      </c>
    </row>
    <row r="419" spans="1:4" x14ac:dyDescent="0.25">
      <c r="A419" s="23"/>
      <c r="B419" s="24"/>
      <c r="C419" s="24"/>
      <c r="D419" t="str">
        <f t="shared" si="6"/>
        <v/>
      </c>
    </row>
    <row r="420" spans="1:4" x14ac:dyDescent="0.25">
      <c r="A420" s="23"/>
      <c r="B420" s="24"/>
      <c r="C420" s="24"/>
      <c r="D420" t="str">
        <f t="shared" si="6"/>
        <v/>
      </c>
    </row>
    <row r="421" spans="1:4" x14ac:dyDescent="0.25">
      <c r="A421" s="23"/>
      <c r="B421" s="24"/>
      <c r="C421" s="24"/>
      <c r="D421" t="str">
        <f t="shared" si="6"/>
        <v/>
      </c>
    </row>
    <row r="422" spans="1:4" x14ac:dyDescent="0.25">
      <c r="A422" s="23"/>
      <c r="B422" s="24"/>
      <c r="C422" s="24"/>
      <c r="D422" t="str">
        <f t="shared" si="6"/>
        <v/>
      </c>
    </row>
    <row r="423" spans="1:4" x14ac:dyDescent="0.25">
      <c r="A423" s="23"/>
      <c r="B423" s="24"/>
      <c r="C423" s="24"/>
      <c r="D423" t="str">
        <f t="shared" si="6"/>
        <v/>
      </c>
    </row>
    <row r="424" spans="1:4" x14ac:dyDescent="0.25">
      <c r="A424" s="23"/>
      <c r="B424" s="24"/>
      <c r="C424" s="24"/>
      <c r="D424" t="str">
        <f t="shared" si="6"/>
        <v/>
      </c>
    </row>
    <row r="425" spans="1:4" x14ac:dyDescent="0.25">
      <c r="A425" s="23"/>
      <c r="B425" s="24"/>
      <c r="C425" s="24"/>
      <c r="D425" t="str">
        <f t="shared" si="6"/>
        <v/>
      </c>
    </row>
    <row r="426" spans="1:4" x14ac:dyDescent="0.25">
      <c r="A426" s="23"/>
      <c r="B426" s="24"/>
      <c r="C426" s="24"/>
      <c r="D426" t="str">
        <f t="shared" si="6"/>
        <v/>
      </c>
    </row>
    <row r="427" spans="1:4" x14ac:dyDescent="0.25">
      <c r="A427" s="23"/>
      <c r="B427" s="24"/>
      <c r="C427" s="24"/>
      <c r="D427" t="str">
        <f t="shared" si="6"/>
        <v/>
      </c>
    </row>
    <row r="428" spans="1:4" x14ac:dyDescent="0.25">
      <c r="A428" s="23"/>
      <c r="B428" s="24"/>
      <c r="C428" s="24"/>
      <c r="D428" t="str">
        <f t="shared" si="6"/>
        <v/>
      </c>
    </row>
    <row r="429" spans="1:4" x14ac:dyDescent="0.25">
      <c r="A429" s="23"/>
      <c r="B429" s="24"/>
      <c r="C429" s="24"/>
      <c r="D429" t="str">
        <f t="shared" si="6"/>
        <v/>
      </c>
    </row>
    <row r="430" spans="1:4" x14ac:dyDescent="0.25">
      <c r="A430" s="23"/>
      <c r="B430" s="24"/>
      <c r="C430" s="24"/>
      <c r="D430" t="str">
        <f t="shared" si="6"/>
        <v/>
      </c>
    </row>
    <row r="431" spans="1:4" x14ac:dyDescent="0.25">
      <c r="A431" s="23"/>
      <c r="B431" s="24"/>
      <c r="C431" s="24"/>
      <c r="D431" t="str">
        <f t="shared" si="6"/>
        <v/>
      </c>
    </row>
    <row r="432" spans="1:4" x14ac:dyDescent="0.25">
      <c r="A432" s="23"/>
      <c r="B432" s="24"/>
      <c r="C432" s="24"/>
      <c r="D432" t="str">
        <f t="shared" si="6"/>
        <v/>
      </c>
    </row>
    <row r="433" spans="1:4" x14ac:dyDescent="0.25">
      <c r="A433" s="23"/>
      <c r="B433" s="24"/>
      <c r="C433" s="24"/>
      <c r="D433" t="str">
        <f t="shared" si="6"/>
        <v/>
      </c>
    </row>
    <row r="434" spans="1:4" x14ac:dyDescent="0.25">
      <c r="A434" s="23"/>
      <c r="B434" s="24"/>
      <c r="C434" s="24"/>
      <c r="D434" t="str">
        <f t="shared" si="6"/>
        <v/>
      </c>
    </row>
    <row r="435" spans="1:4" x14ac:dyDescent="0.25">
      <c r="A435" s="23"/>
      <c r="B435" s="24"/>
      <c r="C435" s="24"/>
      <c r="D435" t="str">
        <f t="shared" si="6"/>
        <v/>
      </c>
    </row>
    <row r="436" spans="1:4" x14ac:dyDescent="0.25">
      <c r="A436" s="23"/>
      <c r="B436" s="24"/>
      <c r="C436" s="24"/>
      <c r="D436" t="str">
        <f t="shared" si="6"/>
        <v/>
      </c>
    </row>
    <row r="437" spans="1:4" x14ac:dyDescent="0.25">
      <c r="A437" s="23"/>
      <c r="B437" s="24"/>
      <c r="C437" s="24"/>
      <c r="D437" t="str">
        <f t="shared" si="6"/>
        <v/>
      </c>
    </row>
    <row r="438" spans="1:4" x14ac:dyDescent="0.25">
      <c r="A438" s="23"/>
      <c r="B438" s="24"/>
      <c r="C438" s="24"/>
      <c r="D438" t="str">
        <f t="shared" si="6"/>
        <v/>
      </c>
    </row>
    <row r="439" spans="1:4" x14ac:dyDescent="0.25">
      <c r="A439" s="23"/>
      <c r="B439" s="24"/>
      <c r="C439" s="24"/>
      <c r="D439" t="str">
        <f t="shared" si="6"/>
        <v/>
      </c>
    </row>
    <row r="440" spans="1:4" x14ac:dyDescent="0.25">
      <c r="A440" s="23"/>
      <c r="B440" s="24"/>
      <c r="C440" s="24"/>
      <c r="D440" t="str">
        <f t="shared" si="6"/>
        <v/>
      </c>
    </row>
    <row r="441" spans="1:4" x14ac:dyDescent="0.25">
      <c r="A441" s="23"/>
      <c r="B441" s="24"/>
      <c r="C441" s="24"/>
      <c r="D441" t="str">
        <f t="shared" si="6"/>
        <v/>
      </c>
    </row>
    <row r="442" spans="1:4" x14ac:dyDescent="0.25">
      <c r="A442" s="23"/>
      <c r="B442" s="24"/>
      <c r="C442" s="24"/>
      <c r="D442" t="str">
        <f t="shared" si="6"/>
        <v/>
      </c>
    </row>
    <row r="443" spans="1:4" x14ac:dyDescent="0.25">
      <c r="A443" s="23"/>
      <c r="B443" s="24"/>
      <c r="C443" s="24"/>
      <c r="D443" t="str">
        <f t="shared" si="6"/>
        <v/>
      </c>
    </row>
    <row r="444" spans="1:4" x14ac:dyDescent="0.25">
      <c r="A444" s="23"/>
      <c r="B444" s="24"/>
      <c r="C444" s="24"/>
      <c r="D444" t="str">
        <f t="shared" si="6"/>
        <v/>
      </c>
    </row>
    <row r="445" spans="1:4" x14ac:dyDescent="0.25">
      <c r="A445" s="23"/>
      <c r="B445" s="24"/>
      <c r="C445" s="24"/>
      <c r="D445" t="str">
        <f t="shared" si="6"/>
        <v/>
      </c>
    </row>
    <row r="446" spans="1:4" x14ac:dyDescent="0.25">
      <c r="A446" s="23"/>
      <c r="B446" s="24"/>
      <c r="C446" s="24"/>
      <c r="D446" t="str">
        <f t="shared" si="6"/>
        <v/>
      </c>
    </row>
    <row r="447" spans="1:4" x14ac:dyDescent="0.25">
      <c r="A447" s="23"/>
      <c r="B447" s="24"/>
      <c r="C447" s="24"/>
      <c r="D447" t="str">
        <f t="shared" si="6"/>
        <v/>
      </c>
    </row>
    <row r="448" spans="1:4" x14ac:dyDescent="0.25">
      <c r="A448" s="23"/>
      <c r="B448" s="24"/>
      <c r="C448" s="24"/>
      <c r="D448" t="str">
        <f t="shared" si="6"/>
        <v/>
      </c>
    </row>
    <row r="449" spans="1:4" x14ac:dyDescent="0.25">
      <c r="A449" s="23"/>
      <c r="B449" s="24"/>
      <c r="C449" s="24"/>
      <c r="D449" t="str">
        <f t="shared" si="6"/>
        <v/>
      </c>
    </row>
    <row r="450" spans="1:4" x14ac:dyDescent="0.25">
      <c r="A450" s="23"/>
      <c r="B450" s="24"/>
      <c r="C450" s="24"/>
      <c r="D450" t="str">
        <f t="shared" si="6"/>
        <v/>
      </c>
    </row>
    <row r="451" spans="1:4" x14ac:dyDescent="0.25">
      <c r="A451" s="23"/>
      <c r="B451" s="24"/>
      <c r="C451" s="24"/>
      <c r="D451" t="str">
        <f t="shared" si="6"/>
        <v/>
      </c>
    </row>
    <row r="452" spans="1:4" x14ac:dyDescent="0.25">
      <c r="A452" s="23"/>
      <c r="B452" s="24"/>
      <c r="C452" s="24"/>
      <c r="D452" t="str">
        <f t="shared" si="6"/>
        <v/>
      </c>
    </row>
    <row r="453" spans="1:4" x14ac:dyDescent="0.25">
      <c r="A453" s="23"/>
      <c r="B453" s="24"/>
      <c r="C453" s="24"/>
      <c r="D453" t="str">
        <f t="shared" si="6"/>
        <v/>
      </c>
    </row>
    <row r="454" spans="1:4" x14ac:dyDescent="0.25">
      <c r="A454" s="23"/>
      <c r="B454" s="24"/>
      <c r="C454" s="24"/>
      <c r="D454" t="str">
        <f t="shared" si="6"/>
        <v/>
      </c>
    </row>
    <row r="455" spans="1:4" x14ac:dyDescent="0.25">
      <c r="A455" s="23"/>
      <c r="B455" s="24"/>
      <c r="C455" s="24"/>
      <c r="D455" t="str">
        <f t="shared" si="6"/>
        <v/>
      </c>
    </row>
    <row r="456" spans="1:4" x14ac:dyDescent="0.25">
      <c r="A456" s="23"/>
      <c r="B456" s="24"/>
      <c r="C456" s="24"/>
      <c r="D456" t="str">
        <f t="shared" si="6"/>
        <v/>
      </c>
    </row>
    <row r="457" spans="1:4" x14ac:dyDescent="0.25">
      <c r="A457" s="23"/>
      <c r="B457" s="24"/>
      <c r="C457" s="24"/>
      <c r="D457" t="str">
        <f t="shared" si="6"/>
        <v/>
      </c>
    </row>
    <row r="458" spans="1:4" x14ac:dyDescent="0.25">
      <c r="A458" s="23"/>
      <c r="B458" s="24"/>
      <c r="C458" s="24"/>
      <c r="D458" t="str">
        <f t="shared" si="6"/>
        <v/>
      </c>
    </row>
    <row r="459" spans="1:4" x14ac:dyDescent="0.25">
      <c r="A459" s="23"/>
      <c r="B459" s="24"/>
      <c r="C459" s="24"/>
      <c r="D459" t="str">
        <f t="shared" si="6"/>
        <v/>
      </c>
    </row>
    <row r="460" spans="1:4" x14ac:dyDescent="0.25">
      <c r="A460" s="23"/>
      <c r="B460" s="24"/>
      <c r="C460" s="24"/>
      <c r="D460" t="str">
        <f t="shared" si="6"/>
        <v/>
      </c>
    </row>
    <row r="461" spans="1:4" x14ac:dyDescent="0.25">
      <c r="A461" s="23"/>
      <c r="B461" s="24"/>
      <c r="C461" s="24"/>
      <c r="D461" t="str">
        <f t="shared" si="6"/>
        <v/>
      </c>
    </row>
    <row r="462" spans="1:4" x14ac:dyDescent="0.25">
      <c r="A462" s="23"/>
      <c r="B462" s="24"/>
      <c r="C462" s="24"/>
      <c r="D462" t="str">
        <f t="shared" si="6"/>
        <v/>
      </c>
    </row>
    <row r="463" spans="1:4" x14ac:dyDescent="0.25">
      <c r="A463" s="23"/>
      <c r="B463" s="24"/>
      <c r="C463" s="24"/>
      <c r="D463" t="str">
        <f t="shared" si="6"/>
        <v/>
      </c>
    </row>
    <row r="464" spans="1:4" x14ac:dyDescent="0.25">
      <c r="A464" s="23"/>
      <c r="B464" s="24"/>
      <c r="C464" s="24"/>
      <c r="D464" t="str">
        <f t="shared" si="6"/>
        <v/>
      </c>
    </row>
    <row r="465" spans="1:4" x14ac:dyDescent="0.25">
      <c r="A465" s="23"/>
      <c r="B465" s="24"/>
      <c r="C465" s="24"/>
      <c r="D465" t="str">
        <f t="shared" si="6"/>
        <v/>
      </c>
    </row>
    <row r="466" spans="1:4" x14ac:dyDescent="0.25">
      <c r="A466" s="23"/>
      <c r="B466" s="24"/>
      <c r="C466" s="24"/>
      <c r="D466" t="str">
        <f t="shared" si="6"/>
        <v/>
      </c>
    </row>
    <row r="467" spans="1:4" x14ac:dyDescent="0.25">
      <c r="A467" s="23"/>
      <c r="B467" s="24"/>
      <c r="C467" s="24"/>
      <c r="D467" t="str">
        <f t="shared" si="6"/>
        <v/>
      </c>
    </row>
    <row r="468" spans="1:4" x14ac:dyDescent="0.25">
      <c r="A468" s="23"/>
      <c r="B468" s="24"/>
      <c r="C468" s="24"/>
      <c r="D468" t="str">
        <f t="shared" si="6"/>
        <v/>
      </c>
    </row>
    <row r="469" spans="1:4" x14ac:dyDescent="0.25">
      <c r="A469" s="23"/>
      <c r="B469" s="24"/>
      <c r="C469" s="24"/>
      <c r="D469" t="str">
        <f t="shared" si="6"/>
        <v/>
      </c>
    </row>
    <row r="470" spans="1:4" x14ac:dyDescent="0.25">
      <c r="A470" s="23"/>
      <c r="B470" s="24"/>
      <c r="C470" s="24"/>
      <c r="D470" t="str">
        <f t="shared" si="6"/>
        <v/>
      </c>
    </row>
    <row r="471" spans="1:4" x14ac:dyDescent="0.25">
      <c r="A471" s="23"/>
      <c r="B471" s="24"/>
      <c r="C471" s="24"/>
      <c r="D471" t="str">
        <f t="shared" si="6"/>
        <v/>
      </c>
    </row>
    <row r="472" spans="1:4" x14ac:dyDescent="0.25">
      <c r="A472" s="23"/>
      <c r="B472" s="24"/>
      <c r="C472" s="24"/>
      <c r="D472" t="str">
        <f t="shared" si="6"/>
        <v/>
      </c>
    </row>
    <row r="473" spans="1:4" x14ac:dyDescent="0.25">
      <c r="A473" s="23"/>
      <c r="B473" s="24"/>
      <c r="C473" s="24"/>
      <c r="D473" t="str">
        <f t="shared" si="6"/>
        <v/>
      </c>
    </row>
    <row r="474" spans="1:4" x14ac:dyDescent="0.25">
      <c r="A474" s="23"/>
      <c r="B474" s="24"/>
      <c r="C474" s="24"/>
      <c r="D474" t="str">
        <f t="shared" si="6"/>
        <v/>
      </c>
    </row>
    <row r="475" spans="1:4" x14ac:dyDescent="0.25">
      <c r="A475" s="23"/>
      <c r="B475" s="24"/>
      <c r="C475" s="24"/>
      <c r="D475" t="str">
        <f t="shared" si="6"/>
        <v/>
      </c>
    </row>
    <row r="476" spans="1:4" x14ac:dyDescent="0.25">
      <c r="A476" s="23"/>
      <c r="B476" s="24"/>
      <c r="C476" s="24"/>
      <c r="D476" t="str">
        <f t="shared" si="6"/>
        <v/>
      </c>
    </row>
    <row r="477" spans="1:4" x14ac:dyDescent="0.25">
      <c r="A477" s="23"/>
      <c r="B477" s="24"/>
      <c r="C477" s="24"/>
      <c r="D477" t="str">
        <f t="shared" ref="D477:D540" si="7">IF(C477="","",B477)</f>
        <v/>
      </c>
    </row>
    <row r="478" spans="1:4" x14ac:dyDescent="0.25">
      <c r="A478" s="23"/>
      <c r="B478" s="24"/>
      <c r="C478" s="24"/>
      <c r="D478" t="str">
        <f t="shared" si="7"/>
        <v/>
      </c>
    </row>
    <row r="479" spans="1:4" x14ac:dyDescent="0.25">
      <c r="A479" s="23"/>
      <c r="B479" s="24"/>
      <c r="C479" s="24"/>
      <c r="D479" t="str">
        <f t="shared" si="7"/>
        <v/>
      </c>
    </row>
    <row r="480" spans="1:4" x14ac:dyDescent="0.25">
      <c r="A480" s="23"/>
      <c r="B480" s="24"/>
      <c r="C480" s="24"/>
      <c r="D480" t="str">
        <f t="shared" si="7"/>
        <v/>
      </c>
    </row>
    <row r="481" spans="1:4" x14ac:dyDescent="0.25">
      <c r="A481" s="23"/>
      <c r="B481" s="24"/>
      <c r="C481" s="24"/>
      <c r="D481" t="str">
        <f t="shared" si="7"/>
        <v/>
      </c>
    </row>
    <row r="482" spans="1:4" x14ac:dyDescent="0.25">
      <c r="A482" s="23"/>
      <c r="B482" s="24"/>
      <c r="C482" s="24"/>
      <c r="D482" t="str">
        <f t="shared" si="7"/>
        <v/>
      </c>
    </row>
    <row r="483" spans="1:4" x14ac:dyDescent="0.25">
      <c r="A483" s="23"/>
      <c r="B483" s="24"/>
      <c r="C483" s="24"/>
      <c r="D483" t="str">
        <f t="shared" si="7"/>
        <v/>
      </c>
    </row>
    <row r="484" spans="1:4" x14ac:dyDescent="0.25">
      <c r="A484" s="23"/>
      <c r="B484" s="24"/>
      <c r="C484" s="24"/>
      <c r="D484" t="str">
        <f t="shared" si="7"/>
        <v/>
      </c>
    </row>
    <row r="485" spans="1:4" x14ac:dyDescent="0.25">
      <c r="A485" s="23"/>
      <c r="B485" s="24"/>
      <c r="C485" s="24"/>
      <c r="D485" t="str">
        <f t="shared" si="7"/>
        <v/>
      </c>
    </row>
    <row r="486" spans="1:4" x14ac:dyDescent="0.25">
      <c r="A486" s="23"/>
      <c r="B486" s="24"/>
      <c r="C486" s="24"/>
      <c r="D486" t="str">
        <f t="shared" si="7"/>
        <v/>
      </c>
    </row>
    <row r="487" spans="1:4" x14ac:dyDescent="0.25">
      <c r="A487" s="23"/>
      <c r="B487" s="24"/>
      <c r="C487" s="24"/>
      <c r="D487" t="str">
        <f t="shared" si="7"/>
        <v/>
      </c>
    </row>
    <row r="488" spans="1:4" x14ac:dyDescent="0.25">
      <c r="A488" s="23"/>
      <c r="B488" s="24"/>
      <c r="C488" s="24"/>
      <c r="D488" t="str">
        <f t="shared" si="7"/>
        <v/>
      </c>
    </row>
    <row r="489" spans="1:4" x14ac:dyDescent="0.25">
      <c r="A489" s="23"/>
      <c r="B489" s="24"/>
      <c r="C489" s="24"/>
      <c r="D489" t="str">
        <f t="shared" si="7"/>
        <v/>
      </c>
    </row>
    <row r="490" spans="1:4" x14ac:dyDescent="0.25">
      <c r="A490" s="23"/>
      <c r="B490" s="24"/>
      <c r="C490" s="24"/>
      <c r="D490" t="str">
        <f t="shared" si="7"/>
        <v/>
      </c>
    </row>
    <row r="491" spans="1:4" x14ac:dyDescent="0.25">
      <c r="A491" s="23"/>
      <c r="B491" s="24"/>
      <c r="C491" s="24"/>
      <c r="D491" t="str">
        <f t="shared" si="7"/>
        <v/>
      </c>
    </row>
    <row r="492" spans="1:4" x14ac:dyDescent="0.25">
      <c r="A492" s="23"/>
      <c r="B492" s="24"/>
      <c r="C492" s="24"/>
      <c r="D492" t="str">
        <f t="shared" si="7"/>
        <v/>
      </c>
    </row>
    <row r="493" spans="1:4" x14ac:dyDescent="0.25">
      <c r="A493" s="23"/>
      <c r="B493" s="24"/>
      <c r="C493" s="24"/>
      <c r="D493" t="str">
        <f t="shared" si="7"/>
        <v/>
      </c>
    </row>
    <row r="494" spans="1:4" x14ac:dyDescent="0.25">
      <c r="A494" s="23"/>
      <c r="B494" s="24"/>
      <c r="C494" s="24"/>
      <c r="D494" t="str">
        <f t="shared" si="7"/>
        <v/>
      </c>
    </row>
    <row r="495" spans="1:4" x14ac:dyDescent="0.25">
      <c r="A495" s="23"/>
      <c r="B495" s="24"/>
      <c r="C495" s="24"/>
      <c r="D495" t="str">
        <f t="shared" si="7"/>
        <v/>
      </c>
    </row>
    <row r="496" spans="1:4" x14ac:dyDescent="0.25">
      <c r="A496" s="23"/>
      <c r="B496" s="24"/>
      <c r="C496" s="24"/>
      <c r="D496" t="str">
        <f t="shared" si="7"/>
        <v/>
      </c>
    </row>
    <row r="497" spans="1:4" x14ac:dyDescent="0.25">
      <c r="A497" s="23"/>
      <c r="B497" s="24"/>
      <c r="C497" s="24"/>
      <c r="D497" t="str">
        <f t="shared" si="7"/>
        <v/>
      </c>
    </row>
    <row r="498" spans="1:4" x14ac:dyDescent="0.25">
      <c r="A498" s="23"/>
      <c r="B498" s="24"/>
      <c r="C498" s="24"/>
      <c r="D498" t="str">
        <f t="shared" si="7"/>
        <v/>
      </c>
    </row>
    <row r="499" spans="1:4" x14ac:dyDescent="0.25">
      <c r="A499" s="23"/>
      <c r="B499" s="24"/>
      <c r="C499" s="24"/>
      <c r="D499" t="str">
        <f t="shared" si="7"/>
        <v/>
      </c>
    </row>
    <row r="500" spans="1:4" x14ac:dyDescent="0.25">
      <c r="A500" s="23"/>
      <c r="B500" s="24"/>
      <c r="C500" s="24"/>
      <c r="D500" t="str">
        <f t="shared" si="7"/>
        <v/>
      </c>
    </row>
    <row r="501" spans="1:4" x14ac:dyDescent="0.25">
      <c r="A501" s="23"/>
      <c r="B501" s="24"/>
      <c r="C501" s="24"/>
      <c r="D501" t="str">
        <f t="shared" si="7"/>
        <v/>
      </c>
    </row>
    <row r="502" spans="1:4" x14ac:dyDescent="0.25">
      <c r="A502" s="23"/>
      <c r="B502" s="24"/>
      <c r="C502" s="24"/>
      <c r="D502" t="str">
        <f t="shared" si="7"/>
        <v/>
      </c>
    </row>
    <row r="503" spans="1:4" x14ac:dyDescent="0.25">
      <c r="A503" s="23"/>
      <c r="B503" s="24"/>
      <c r="C503" s="24"/>
      <c r="D503" t="str">
        <f t="shared" si="7"/>
        <v/>
      </c>
    </row>
    <row r="504" spans="1:4" x14ac:dyDescent="0.25">
      <c r="A504" s="23"/>
      <c r="B504" s="24"/>
      <c r="C504" s="24"/>
      <c r="D504" t="str">
        <f t="shared" si="7"/>
        <v/>
      </c>
    </row>
    <row r="505" spans="1:4" x14ac:dyDescent="0.25">
      <c r="A505" s="23"/>
      <c r="B505" s="24"/>
      <c r="C505" s="24"/>
      <c r="D505" t="str">
        <f t="shared" si="7"/>
        <v/>
      </c>
    </row>
    <row r="506" spans="1:4" x14ac:dyDescent="0.25">
      <c r="A506" s="23"/>
      <c r="B506" s="24"/>
      <c r="C506" s="24"/>
      <c r="D506" t="str">
        <f t="shared" si="7"/>
        <v/>
      </c>
    </row>
    <row r="507" spans="1:4" x14ac:dyDescent="0.25">
      <c r="A507" s="23"/>
      <c r="B507" s="24"/>
      <c r="C507" s="24"/>
      <c r="D507" t="str">
        <f t="shared" si="7"/>
        <v/>
      </c>
    </row>
    <row r="508" spans="1:4" x14ac:dyDescent="0.25">
      <c r="A508" s="23"/>
      <c r="B508" s="24"/>
      <c r="C508" s="24"/>
      <c r="D508" t="str">
        <f t="shared" si="7"/>
        <v/>
      </c>
    </row>
    <row r="509" spans="1:4" x14ac:dyDescent="0.25">
      <c r="A509" s="23"/>
      <c r="B509" s="24"/>
      <c r="C509" s="24"/>
      <c r="D509" t="str">
        <f t="shared" si="7"/>
        <v/>
      </c>
    </row>
    <row r="510" spans="1:4" x14ac:dyDescent="0.25">
      <c r="A510" s="23"/>
      <c r="B510" s="24"/>
      <c r="C510" s="24"/>
      <c r="D510" t="str">
        <f t="shared" si="7"/>
        <v/>
      </c>
    </row>
    <row r="511" spans="1:4" x14ac:dyDescent="0.25">
      <c r="A511" s="23"/>
      <c r="B511" s="24"/>
      <c r="C511" s="24"/>
      <c r="D511" t="str">
        <f t="shared" si="7"/>
        <v/>
      </c>
    </row>
    <row r="512" spans="1:4" x14ac:dyDescent="0.25">
      <c r="A512" s="23"/>
      <c r="B512" s="24"/>
      <c r="C512" s="24"/>
      <c r="D512" t="str">
        <f t="shared" si="7"/>
        <v/>
      </c>
    </row>
    <row r="513" spans="1:4" x14ac:dyDescent="0.25">
      <c r="A513" s="23"/>
      <c r="B513" s="24"/>
      <c r="C513" s="24"/>
      <c r="D513" t="str">
        <f t="shared" si="7"/>
        <v/>
      </c>
    </row>
    <row r="514" spans="1:4" x14ac:dyDescent="0.25">
      <c r="A514" s="23"/>
      <c r="B514" s="24"/>
      <c r="C514" s="24"/>
      <c r="D514" t="str">
        <f t="shared" si="7"/>
        <v/>
      </c>
    </row>
    <row r="515" spans="1:4" x14ac:dyDescent="0.25">
      <c r="A515" s="23"/>
      <c r="B515" s="24"/>
      <c r="C515" s="24"/>
      <c r="D515" t="str">
        <f t="shared" si="7"/>
        <v/>
      </c>
    </row>
    <row r="516" spans="1:4" x14ac:dyDescent="0.25">
      <c r="A516" s="23"/>
      <c r="B516" s="24"/>
      <c r="C516" s="24"/>
      <c r="D516" t="str">
        <f t="shared" si="7"/>
        <v/>
      </c>
    </row>
    <row r="517" spans="1:4" x14ac:dyDescent="0.25">
      <c r="A517" s="23"/>
      <c r="B517" s="24"/>
      <c r="C517" s="24"/>
      <c r="D517" t="str">
        <f t="shared" si="7"/>
        <v/>
      </c>
    </row>
    <row r="518" spans="1:4" x14ac:dyDescent="0.25">
      <c r="A518" s="23"/>
      <c r="B518" s="24"/>
      <c r="C518" s="24"/>
      <c r="D518" t="str">
        <f t="shared" si="7"/>
        <v/>
      </c>
    </row>
    <row r="519" spans="1:4" x14ac:dyDescent="0.25">
      <c r="A519" s="23"/>
      <c r="B519" s="24"/>
      <c r="C519" s="24"/>
      <c r="D519" t="str">
        <f t="shared" si="7"/>
        <v/>
      </c>
    </row>
    <row r="520" spans="1:4" x14ac:dyDescent="0.25">
      <c r="A520" s="23"/>
      <c r="B520" s="24"/>
      <c r="C520" s="24"/>
      <c r="D520" t="str">
        <f t="shared" si="7"/>
        <v/>
      </c>
    </row>
    <row r="521" spans="1:4" x14ac:dyDescent="0.25">
      <c r="A521" s="23"/>
      <c r="B521" s="24"/>
      <c r="C521" s="24"/>
      <c r="D521" t="str">
        <f t="shared" si="7"/>
        <v/>
      </c>
    </row>
    <row r="522" spans="1:4" x14ac:dyDescent="0.25">
      <c r="A522" s="23"/>
      <c r="B522" s="24"/>
      <c r="C522" s="24"/>
      <c r="D522" t="str">
        <f t="shared" si="7"/>
        <v/>
      </c>
    </row>
    <row r="523" spans="1:4" x14ac:dyDescent="0.25">
      <c r="A523" s="23"/>
      <c r="B523" s="24"/>
      <c r="C523" s="24"/>
      <c r="D523" t="str">
        <f t="shared" si="7"/>
        <v/>
      </c>
    </row>
    <row r="524" spans="1:4" x14ac:dyDescent="0.25">
      <c r="A524" s="23"/>
      <c r="B524" s="24"/>
      <c r="C524" s="24"/>
      <c r="D524" t="str">
        <f t="shared" si="7"/>
        <v/>
      </c>
    </row>
    <row r="525" spans="1:4" x14ac:dyDescent="0.25">
      <c r="A525" s="23"/>
      <c r="B525" s="24"/>
      <c r="C525" s="24"/>
      <c r="D525" t="str">
        <f t="shared" si="7"/>
        <v/>
      </c>
    </row>
    <row r="526" spans="1:4" x14ac:dyDescent="0.25">
      <c r="A526" s="23"/>
      <c r="B526" s="24"/>
      <c r="C526" s="24"/>
      <c r="D526" t="str">
        <f t="shared" si="7"/>
        <v/>
      </c>
    </row>
    <row r="527" spans="1:4" x14ac:dyDescent="0.25">
      <c r="A527" s="23"/>
      <c r="B527" s="24"/>
      <c r="C527" s="24"/>
      <c r="D527" t="str">
        <f t="shared" si="7"/>
        <v/>
      </c>
    </row>
    <row r="528" spans="1:4" x14ac:dyDescent="0.25">
      <c r="A528" s="23"/>
      <c r="B528" s="24"/>
      <c r="C528" s="24"/>
      <c r="D528" t="str">
        <f t="shared" si="7"/>
        <v/>
      </c>
    </row>
    <row r="529" spans="1:4" x14ac:dyDescent="0.25">
      <c r="A529" s="23"/>
      <c r="B529" s="24"/>
      <c r="C529" s="24"/>
      <c r="D529" t="str">
        <f t="shared" si="7"/>
        <v/>
      </c>
    </row>
    <row r="530" spans="1:4" x14ac:dyDescent="0.25">
      <c r="A530" s="23"/>
      <c r="B530" s="24"/>
      <c r="C530" s="24"/>
      <c r="D530" t="str">
        <f t="shared" si="7"/>
        <v/>
      </c>
    </row>
    <row r="531" spans="1:4" x14ac:dyDescent="0.25">
      <c r="A531" s="23"/>
      <c r="B531" s="24"/>
      <c r="C531" s="24"/>
      <c r="D531" t="str">
        <f t="shared" si="7"/>
        <v/>
      </c>
    </row>
    <row r="532" spans="1:4" x14ac:dyDescent="0.25">
      <c r="A532" s="23"/>
      <c r="B532" s="24"/>
      <c r="C532" s="24"/>
      <c r="D532" t="str">
        <f t="shared" si="7"/>
        <v/>
      </c>
    </row>
    <row r="533" spans="1:4" x14ac:dyDescent="0.25">
      <c r="A533" s="23"/>
      <c r="B533" s="24"/>
      <c r="C533" s="24"/>
      <c r="D533" t="str">
        <f t="shared" si="7"/>
        <v/>
      </c>
    </row>
    <row r="534" spans="1:4" x14ac:dyDescent="0.25">
      <c r="A534" s="23"/>
      <c r="B534" s="24"/>
      <c r="C534" s="24"/>
      <c r="D534" t="str">
        <f t="shared" si="7"/>
        <v/>
      </c>
    </row>
    <row r="535" spans="1:4" x14ac:dyDescent="0.25">
      <c r="A535" s="23"/>
      <c r="B535" s="24"/>
      <c r="C535" s="24"/>
      <c r="D535" t="str">
        <f t="shared" si="7"/>
        <v/>
      </c>
    </row>
    <row r="536" spans="1:4" x14ac:dyDescent="0.25">
      <c r="A536" s="23"/>
      <c r="B536" s="24"/>
      <c r="C536" s="24"/>
      <c r="D536" t="str">
        <f t="shared" si="7"/>
        <v/>
      </c>
    </row>
    <row r="537" spans="1:4" x14ac:dyDescent="0.25">
      <c r="A537" s="23"/>
      <c r="B537" s="24"/>
      <c r="C537" s="24"/>
      <c r="D537" t="str">
        <f t="shared" si="7"/>
        <v/>
      </c>
    </row>
    <row r="538" spans="1:4" x14ac:dyDescent="0.25">
      <c r="A538" s="23"/>
      <c r="B538" s="24"/>
      <c r="C538" s="24"/>
      <c r="D538" t="str">
        <f t="shared" si="7"/>
        <v/>
      </c>
    </row>
    <row r="539" spans="1:4" x14ac:dyDescent="0.25">
      <c r="A539" s="23"/>
      <c r="B539" s="24"/>
      <c r="C539" s="24"/>
      <c r="D539" t="str">
        <f t="shared" si="7"/>
        <v/>
      </c>
    </row>
    <row r="540" spans="1:4" x14ac:dyDescent="0.25">
      <c r="A540" s="23"/>
      <c r="B540" s="24"/>
      <c r="C540" s="24"/>
      <c r="D540" t="str">
        <f t="shared" si="7"/>
        <v/>
      </c>
    </row>
    <row r="541" spans="1:4" x14ac:dyDescent="0.25">
      <c r="A541" s="23"/>
      <c r="B541" s="24"/>
      <c r="C541" s="24"/>
      <c r="D541" t="str">
        <f t="shared" ref="D541:D604" si="8">IF(C541="","",B541)</f>
        <v/>
      </c>
    </row>
    <row r="542" spans="1:4" x14ac:dyDescent="0.25">
      <c r="A542" s="23"/>
      <c r="B542" s="24"/>
      <c r="C542" s="24"/>
      <c r="D542" t="str">
        <f t="shared" si="8"/>
        <v/>
      </c>
    </row>
    <row r="543" spans="1:4" x14ac:dyDescent="0.25">
      <c r="A543" s="23"/>
      <c r="B543" s="24"/>
      <c r="C543" s="24"/>
      <c r="D543" t="str">
        <f t="shared" si="8"/>
        <v/>
      </c>
    </row>
    <row r="544" spans="1:4" x14ac:dyDescent="0.25">
      <c r="A544" s="23"/>
      <c r="B544" s="24"/>
      <c r="C544" s="24"/>
      <c r="D544" t="str">
        <f t="shared" si="8"/>
        <v/>
      </c>
    </row>
    <row r="545" spans="1:4" x14ac:dyDescent="0.25">
      <c r="A545" s="23"/>
      <c r="B545" s="24"/>
      <c r="C545" s="24"/>
      <c r="D545" t="str">
        <f t="shared" si="8"/>
        <v/>
      </c>
    </row>
    <row r="546" spans="1:4" x14ac:dyDescent="0.25">
      <c r="A546" s="23"/>
      <c r="B546" s="24"/>
      <c r="C546" s="24"/>
      <c r="D546" t="str">
        <f t="shared" si="8"/>
        <v/>
      </c>
    </row>
    <row r="547" spans="1:4" x14ac:dyDescent="0.25">
      <c r="A547" s="23"/>
      <c r="B547" s="24"/>
      <c r="C547" s="24"/>
      <c r="D547" t="str">
        <f t="shared" si="8"/>
        <v/>
      </c>
    </row>
    <row r="548" spans="1:4" x14ac:dyDescent="0.25">
      <c r="A548" s="23"/>
      <c r="B548" s="24"/>
      <c r="C548" s="24"/>
      <c r="D548" t="str">
        <f t="shared" si="8"/>
        <v/>
      </c>
    </row>
    <row r="549" spans="1:4" x14ac:dyDescent="0.25">
      <c r="A549" s="23"/>
      <c r="B549" s="24"/>
      <c r="C549" s="24"/>
      <c r="D549" t="str">
        <f t="shared" si="8"/>
        <v/>
      </c>
    </row>
    <row r="550" spans="1:4" x14ac:dyDescent="0.25">
      <c r="A550" s="23"/>
      <c r="B550" s="24"/>
      <c r="C550" s="24"/>
      <c r="D550" t="str">
        <f t="shared" si="8"/>
        <v/>
      </c>
    </row>
    <row r="551" spans="1:4" x14ac:dyDescent="0.25">
      <c r="A551" s="23"/>
      <c r="B551" s="24"/>
      <c r="C551" s="24"/>
      <c r="D551" t="str">
        <f t="shared" si="8"/>
        <v/>
      </c>
    </row>
    <row r="552" spans="1:4" x14ac:dyDescent="0.25">
      <c r="A552" s="23"/>
      <c r="B552" s="24"/>
      <c r="C552" s="24"/>
      <c r="D552" t="str">
        <f t="shared" si="8"/>
        <v/>
      </c>
    </row>
    <row r="553" spans="1:4" x14ac:dyDescent="0.25">
      <c r="A553" s="23"/>
      <c r="B553" s="24"/>
      <c r="C553" s="24"/>
      <c r="D553" t="str">
        <f t="shared" si="8"/>
        <v/>
      </c>
    </row>
    <row r="554" spans="1:4" x14ac:dyDescent="0.25">
      <c r="A554" s="23"/>
      <c r="B554" s="24"/>
      <c r="C554" s="24"/>
      <c r="D554" t="str">
        <f t="shared" si="8"/>
        <v/>
      </c>
    </row>
    <row r="555" spans="1:4" x14ac:dyDescent="0.25">
      <c r="A555" s="23"/>
      <c r="B555" s="24"/>
      <c r="C555" s="24"/>
      <c r="D555" t="str">
        <f t="shared" si="8"/>
        <v/>
      </c>
    </row>
    <row r="556" spans="1:4" x14ac:dyDescent="0.25">
      <c r="A556" s="23"/>
      <c r="B556" s="24"/>
      <c r="C556" s="24"/>
      <c r="D556" t="str">
        <f t="shared" si="8"/>
        <v/>
      </c>
    </row>
    <row r="557" spans="1:4" x14ac:dyDescent="0.25">
      <c r="A557" s="23"/>
      <c r="B557" s="24"/>
      <c r="C557" s="24"/>
      <c r="D557" t="str">
        <f t="shared" si="8"/>
        <v/>
      </c>
    </row>
    <row r="558" spans="1:4" x14ac:dyDescent="0.25">
      <c r="A558" s="23"/>
      <c r="B558" s="24"/>
      <c r="C558" s="24"/>
      <c r="D558" t="str">
        <f t="shared" si="8"/>
        <v/>
      </c>
    </row>
    <row r="559" spans="1:4" x14ac:dyDescent="0.25">
      <c r="A559" s="23"/>
      <c r="B559" s="24"/>
      <c r="C559" s="24"/>
      <c r="D559" t="str">
        <f t="shared" si="8"/>
        <v/>
      </c>
    </row>
    <row r="560" spans="1:4" x14ac:dyDescent="0.25">
      <c r="A560" s="23"/>
      <c r="B560" s="24"/>
      <c r="C560" s="24"/>
      <c r="D560" t="str">
        <f t="shared" si="8"/>
        <v/>
      </c>
    </row>
    <row r="561" spans="1:4" x14ac:dyDescent="0.25">
      <c r="A561" s="23"/>
      <c r="B561" s="24"/>
      <c r="C561" s="24"/>
      <c r="D561" t="str">
        <f t="shared" si="8"/>
        <v/>
      </c>
    </row>
    <row r="562" spans="1:4" x14ac:dyDescent="0.25">
      <c r="A562" s="23"/>
      <c r="B562" s="24"/>
      <c r="C562" s="24"/>
      <c r="D562" t="str">
        <f t="shared" si="8"/>
        <v/>
      </c>
    </row>
    <row r="563" spans="1:4" x14ac:dyDescent="0.25">
      <c r="A563" s="23"/>
      <c r="B563" s="24"/>
      <c r="C563" s="24"/>
      <c r="D563" t="str">
        <f t="shared" si="8"/>
        <v/>
      </c>
    </row>
    <row r="564" spans="1:4" x14ac:dyDescent="0.25">
      <c r="A564" s="23"/>
      <c r="B564" s="24"/>
      <c r="C564" s="24"/>
      <c r="D564" t="str">
        <f t="shared" si="8"/>
        <v/>
      </c>
    </row>
    <row r="565" spans="1:4" x14ac:dyDescent="0.25">
      <c r="A565" s="23"/>
      <c r="B565" s="24"/>
      <c r="C565" s="24"/>
      <c r="D565" t="str">
        <f t="shared" si="8"/>
        <v/>
      </c>
    </row>
    <row r="566" spans="1:4" x14ac:dyDescent="0.25">
      <c r="A566" s="23"/>
      <c r="B566" s="24"/>
      <c r="C566" s="24"/>
      <c r="D566" t="str">
        <f t="shared" si="8"/>
        <v/>
      </c>
    </row>
    <row r="567" spans="1:4" x14ac:dyDescent="0.25">
      <c r="A567" s="23"/>
      <c r="B567" s="24"/>
      <c r="C567" s="24"/>
      <c r="D567" t="str">
        <f t="shared" si="8"/>
        <v/>
      </c>
    </row>
    <row r="568" spans="1:4" x14ac:dyDescent="0.25">
      <c r="A568" s="23"/>
      <c r="B568" s="24"/>
      <c r="C568" s="24"/>
      <c r="D568" t="str">
        <f t="shared" si="8"/>
        <v/>
      </c>
    </row>
    <row r="569" spans="1:4" x14ac:dyDescent="0.25">
      <c r="A569" s="23"/>
      <c r="B569" s="24"/>
      <c r="C569" s="24"/>
      <c r="D569" t="str">
        <f t="shared" si="8"/>
        <v/>
      </c>
    </row>
    <row r="570" spans="1:4" x14ac:dyDescent="0.25">
      <c r="A570" s="23"/>
      <c r="B570" s="24"/>
      <c r="C570" s="24"/>
      <c r="D570" t="str">
        <f t="shared" si="8"/>
        <v/>
      </c>
    </row>
    <row r="571" spans="1:4" x14ac:dyDescent="0.25">
      <c r="A571" s="23"/>
      <c r="B571" s="24"/>
      <c r="C571" s="24"/>
      <c r="D571" t="str">
        <f t="shared" si="8"/>
        <v/>
      </c>
    </row>
    <row r="572" spans="1:4" x14ac:dyDescent="0.25">
      <c r="A572" s="23"/>
      <c r="B572" s="24"/>
      <c r="C572" s="24"/>
      <c r="D572" t="str">
        <f t="shared" si="8"/>
        <v/>
      </c>
    </row>
    <row r="573" spans="1:4" x14ac:dyDescent="0.25">
      <c r="A573" s="23"/>
      <c r="B573" s="24"/>
      <c r="C573" s="24"/>
      <c r="D573" t="str">
        <f t="shared" si="8"/>
        <v/>
      </c>
    </row>
    <row r="574" spans="1:4" x14ac:dyDescent="0.25">
      <c r="A574" s="23"/>
      <c r="B574" s="24"/>
      <c r="C574" s="24"/>
      <c r="D574" t="str">
        <f t="shared" si="8"/>
        <v/>
      </c>
    </row>
    <row r="575" spans="1:4" x14ac:dyDescent="0.25">
      <c r="A575" s="23"/>
      <c r="B575" s="24"/>
      <c r="C575" s="24"/>
      <c r="D575" t="str">
        <f t="shared" si="8"/>
        <v/>
      </c>
    </row>
    <row r="576" spans="1:4" x14ac:dyDescent="0.25">
      <c r="A576" s="23"/>
      <c r="B576" s="24"/>
      <c r="C576" s="24"/>
      <c r="D576" t="str">
        <f t="shared" si="8"/>
        <v/>
      </c>
    </row>
    <row r="577" spans="1:4" x14ac:dyDescent="0.25">
      <c r="A577" s="23"/>
      <c r="B577" s="24"/>
      <c r="C577" s="24"/>
      <c r="D577" t="str">
        <f t="shared" si="8"/>
        <v/>
      </c>
    </row>
    <row r="578" spans="1:4" x14ac:dyDescent="0.25">
      <c r="A578" s="23"/>
      <c r="B578" s="24"/>
      <c r="C578" s="24"/>
      <c r="D578" t="str">
        <f t="shared" si="8"/>
        <v/>
      </c>
    </row>
    <row r="579" spans="1:4" x14ac:dyDescent="0.25">
      <c r="A579" s="23"/>
      <c r="B579" s="24"/>
      <c r="C579" s="24"/>
      <c r="D579" t="str">
        <f t="shared" si="8"/>
        <v/>
      </c>
    </row>
    <row r="580" spans="1:4" x14ac:dyDescent="0.25">
      <c r="A580" s="23"/>
      <c r="B580" s="24"/>
      <c r="C580" s="24"/>
      <c r="D580" t="str">
        <f t="shared" si="8"/>
        <v/>
      </c>
    </row>
    <row r="581" spans="1:4" x14ac:dyDescent="0.25">
      <c r="A581" s="23"/>
      <c r="B581" s="24"/>
      <c r="C581" s="24"/>
      <c r="D581" t="str">
        <f t="shared" si="8"/>
        <v/>
      </c>
    </row>
    <row r="582" spans="1:4" x14ac:dyDescent="0.25">
      <c r="A582" s="23"/>
      <c r="B582" s="24"/>
      <c r="C582" s="24"/>
      <c r="D582" t="str">
        <f t="shared" si="8"/>
        <v/>
      </c>
    </row>
    <row r="583" spans="1:4" x14ac:dyDescent="0.25">
      <c r="A583" s="23"/>
      <c r="B583" s="24"/>
      <c r="C583" s="24"/>
      <c r="D583" t="str">
        <f t="shared" si="8"/>
        <v/>
      </c>
    </row>
    <row r="584" spans="1:4" x14ac:dyDescent="0.25">
      <c r="A584" s="23"/>
      <c r="B584" s="24"/>
      <c r="C584" s="24"/>
      <c r="D584" t="str">
        <f t="shared" si="8"/>
        <v/>
      </c>
    </row>
    <row r="585" spans="1:4" x14ac:dyDescent="0.25">
      <c r="A585" s="23"/>
      <c r="B585" s="24"/>
      <c r="C585" s="24"/>
      <c r="D585" t="str">
        <f t="shared" si="8"/>
        <v/>
      </c>
    </row>
    <row r="586" spans="1:4" x14ac:dyDescent="0.25">
      <c r="A586" s="23"/>
      <c r="B586" s="24"/>
      <c r="C586" s="24"/>
      <c r="D586" t="str">
        <f t="shared" si="8"/>
        <v/>
      </c>
    </row>
    <row r="587" spans="1:4" x14ac:dyDescent="0.25">
      <c r="A587" s="23"/>
      <c r="B587" s="24"/>
      <c r="C587" s="24"/>
      <c r="D587" t="str">
        <f t="shared" si="8"/>
        <v/>
      </c>
    </row>
    <row r="588" spans="1:4" x14ac:dyDescent="0.25">
      <c r="A588" s="23"/>
      <c r="B588" s="24"/>
      <c r="C588" s="24"/>
      <c r="D588" t="str">
        <f t="shared" si="8"/>
        <v/>
      </c>
    </row>
    <row r="589" spans="1:4" x14ac:dyDescent="0.25">
      <c r="A589" s="23"/>
      <c r="B589" s="24"/>
      <c r="C589" s="24"/>
      <c r="D589" t="str">
        <f t="shared" si="8"/>
        <v/>
      </c>
    </row>
    <row r="590" spans="1:4" x14ac:dyDescent="0.25">
      <c r="A590" s="23"/>
      <c r="B590" s="24"/>
      <c r="C590" s="24"/>
      <c r="D590" t="str">
        <f t="shared" si="8"/>
        <v/>
      </c>
    </row>
    <row r="591" spans="1:4" x14ac:dyDescent="0.25">
      <c r="A591" s="23"/>
      <c r="B591" s="24"/>
      <c r="C591" s="24"/>
      <c r="D591" t="str">
        <f t="shared" si="8"/>
        <v/>
      </c>
    </row>
    <row r="592" spans="1:4" x14ac:dyDescent="0.25">
      <c r="A592" s="23"/>
      <c r="B592" s="24"/>
      <c r="C592" s="24"/>
      <c r="D592" t="str">
        <f t="shared" si="8"/>
        <v/>
      </c>
    </row>
    <row r="593" spans="1:4" x14ac:dyDescent="0.25">
      <c r="A593" s="23"/>
      <c r="B593" s="24"/>
      <c r="C593" s="24"/>
      <c r="D593" t="str">
        <f t="shared" si="8"/>
        <v/>
      </c>
    </row>
    <row r="594" spans="1:4" x14ac:dyDescent="0.25">
      <c r="A594" s="23"/>
      <c r="B594" s="24"/>
      <c r="C594" s="24"/>
      <c r="D594" t="str">
        <f t="shared" si="8"/>
        <v/>
      </c>
    </row>
    <row r="595" spans="1:4" x14ac:dyDescent="0.25">
      <c r="A595" s="23"/>
      <c r="B595" s="24"/>
      <c r="C595" s="24"/>
      <c r="D595" t="str">
        <f t="shared" si="8"/>
        <v/>
      </c>
    </row>
    <row r="596" spans="1:4" x14ac:dyDescent="0.25">
      <c r="A596" s="23"/>
      <c r="B596" s="24"/>
      <c r="C596" s="24"/>
      <c r="D596" t="str">
        <f t="shared" si="8"/>
        <v/>
      </c>
    </row>
    <row r="597" spans="1:4" x14ac:dyDescent="0.25">
      <c r="A597" s="23"/>
      <c r="B597" s="24"/>
      <c r="C597" s="24"/>
      <c r="D597" t="str">
        <f t="shared" si="8"/>
        <v/>
      </c>
    </row>
    <row r="598" spans="1:4" x14ac:dyDescent="0.25">
      <c r="A598" s="23"/>
      <c r="B598" s="24"/>
      <c r="C598" s="24"/>
      <c r="D598" t="str">
        <f t="shared" si="8"/>
        <v/>
      </c>
    </row>
    <row r="599" spans="1:4" x14ac:dyDescent="0.25">
      <c r="A599" s="23"/>
      <c r="B599" s="24"/>
      <c r="C599" s="24"/>
      <c r="D599" t="str">
        <f t="shared" si="8"/>
        <v/>
      </c>
    </row>
    <row r="600" spans="1:4" x14ac:dyDescent="0.25">
      <c r="A600" s="23"/>
      <c r="B600" s="24"/>
      <c r="C600" s="24"/>
      <c r="D600" t="str">
        <f t="shared" si="8"/>
        <v/>
      </c>
    </row>
    <row r="601" spans="1:4" x14ac:dyDescent="0.25">
      <c r="A601" s="23"/>
      <c r="B601" s="24"/>
      <c r="C601" s="24"/>
      <c r="D601" t="str">
        <f t="shared" si="8"/>
        <v/>
      </c>
    </row>
    <row r="602" spans="1:4" x14ac:dyDescent="0.25">
      <c r="A602" s="23"/>
      <c r="B602" s="24"/>
      <c r="C602" s="24"/>
      <c r="D602" t="str">
        <f t="shared" si="8"/>
        <v/>
      </c>
    </row>
    <row r="603" spans="1:4" x14ac:dyDescent="0.25">
      <c r="A603" s="23"/>
      <c r="B603" s="24"/>
      <c r="C603" s="24"/>
      <c r="D603" t="str">
        <f t="shared" si="8"/>
        <v/>
      </c>
    </row>
    <row r="604" spans="1:4" x14ac:dyDescent="0.25">
      <c r="A604" s="23"/>
      <c r="B604" s="24"/>
      <c r="C604" s="24"/>
      <c r="D604" t="str">
        <f t="shared" si="8"/>
        <v/>
      </c>
    </row>
    <row r="605" spans="1:4" x14ac:dyDescent="0.25">
      <c r="A605" s="23"/>
      <c r="B605" s="24"/>
      <c r="C605" s="24"/>
      <c r="D605" t="str">
        <f t="shared" ref="D605:D668" si="9">IF(C605="","",B605)</f>
        <v/>
      </c>
    </row>
    <row r="606" spans="1:4" x14ac:dyDescent="0.25">
      <c r="A606" s="23"/>
      <c r="B606" s="24"/>
      <c r="C606" s="24"/>
      <c r="D606" t="str">
        <f t="shared" si="9"/>
        <v/>
      </c>
    </row>
    <row r="607" spans="1:4" x14ac:dyDescent="0.25">
      <c r="A607" s="23"/>
      <c r="B607" s="24"/>
      <c r="C607" s="24"/>
      <c r="D607" t="str">
        <f t="shared" si="9"/>
        <v/>
      </c>
    </row>
    <row r="608" spans="1:4" x14ac:dyDescent="0.25">
      <c r="A608" s="23"/>
      <c r="B608" s="24"/>
      <c r="C608" s="24"/>
      <c r="D608" t="str">
        <f t="shared" si="9"/>
        <v/>
      </c>
    </row>
    <row r="609" spans="1:4" x14ac:dyDescent="0.25">
      <c r="A609" s="23"/>
      <c r="B609" s="24"/>
      <c r="C609" s="24"/>
      <c r="D609" t="str">
        <f t="shared" si="9"/>
        <v/>
      </c>
    </row>
    <row r="610" spans="1:4" x14ac:dyDescent="0.25">
      <c r="A610" s="23"/>
      <c r="B610" s="24"/>
      <c r="C610" s="24"/>
      <c r="D610" t="str">
        <f t="shared" si="9"/>
        <v/>
      </c>
    </row>
    <row r="611" spans="1:4" x14ac:dyDescent="0.25">
      <c r="A611" s="23"/>
      <c r="B611" s="24"/>
      <c r="C611" s="24"/>
      <c r="D611" t="str">
        <f t="shared" si="9"/>
        <v/>
      </c>
    </row>
    <row r="612" spans="1:4" x14ac:dyDescent="0.25">
      <c r="A612" s="23"/>
      <c r="B612" s="24"/>
      <c r="C612" s="24"/>
      <c r="D612" t="str">
        <f t="shared" si="9"/>
        <v/>
      </c>
    </row>
    <row r="613" spans="1:4" x14ac:dyDescent="0.25">
      <c r="A613" s="23"/>
      <c r="B613" s="24"/>
      <c r="C613" s="24"/>
      <c r="D613" t="str">
        <f t="shared" si="9"/>
        <v/>
      </c>
    </row>
    <row r="614" spans="1:4" x14ac:dyDescent="0.25">
      <c r="A614" s="23"/>
      <c r="B614" s="24"/>
      <c r="C614" s="24"/>
      <c r="D614" t="str">
        <f t="shared" si="9"/>
        <v/>
      </c>
    </row>
    <row r="615" spans="1:4" x14ac:dyDescent="0.25">
      <c r="A615" s="23"/>
      <c r="B615" s="24"/>
      <c r="C615" s="24"/>
      <c r="D615" t="str">
        <f t="shared" si="9"/>
        <v/>
      </c>
    </row>
    <row r="616" spans="1:4" x14ac:dyDescent="0.25">
      <c r="A616" s="23"/>
      <c r="B616" s="24"/>
      <c r="C616" s="24"/>
      <c r="D616" t="str">
        <f t="shared" si="9"/>
        <v/>
      </c>
    </row>
    <row r="617" spans="1:4" x14ac:dyDescent="0.25">
      <c r="A617" s="23"/>
      <c r="B617" s="24"/>
      <c r="C617" s="24"/>
      <c r="D617" t="str">
        <f t="shared" si="9"/>
        <v/>
      </c>
    </row>
    <row r="618" spans="1:4" x14ac:dyDescent="0.25">
      <c r="A618" s="23"/>
      <c r="B618" s="24"/>
      <c r="C618" s="24"/>
      <c r="D618" t="str">
        <f t="shared" si="9"/>
        <v/>
      </c>
    </row>
    <row r="619" spans="1:4" x14ac:dyDescent="0.25">
      <c r="A619" s="23"/>
      <c r="B619" s="24"/>
      <c r="C619" s="24"/>
      <c r="D619" t="str">
        <f t="shared" si="9"/>
        <v/>
      </c>
    </row>
    <row r="620" spans="1:4" x14ac:dyDescent="0.25">
      <c r="A620" s="23"/>
      <c r="B620" s="24"/>
      <c r="C620" s="24"/>
      <c r="D620" t="str">
        <f t="shared" si="9"/>
        <v/>
      </c>
    </row>
    <row r="621" spans="1:4" x14ac:dyDescent="0.25">
      <c r="A621" s="23"/>
      <c r="B621" s="24"/>
      <c r="C621" s="24"/>
      <c r="D621" t="str">
        <f t="shared" si="9"/>
        <v/>
      </c>
    </row>
    <row r="622" spans="1:4" x14ac:dyDescent="0.25">
      <c r="A622" s="23"/>
      <c r="B622" s="24"/>
      <c r="C622" s="24"/>
      <c r="D622" t="str">
        <f t="shared" si="9"/>
        <v/>
      </c>
    </row>
    <row r="623" spans="1:4" x14ac:dyDescent="0.25">
      <c r="A623" s="23"/>
      <c r="B623" s="24"/>
      <c r="C623" s="24"/>
      <c r="D623" t="str">
        <f t="shared" si="9"/>
        <v/>
      </c>
    </row>
    <row r="624" spans="1:4" x14ac:dyDescent="0.25">
      <c r="A624" s="23"/>
      <c r="B624" s="24"/>
      <c r="C624" s="24"/>
      <c r="D624" t="str">
        <f t="shared" si="9"/>
        <v/>
      </c>
    </row>
    <row r="625" spans="1:4" x14ac:dyDescent="0.25">
      <c r="A625" s="23"/>
      <c r="B625" s="24"/>
      <c r="C625" s="24"/>
      <c r="D625" t="str">
        <f t="shared" si="9"/>
        <v/>
      </c>
    </row>
    <row r="626" spans="1:4" x14ac:dyDescent="0.25">
      <c r="A626" s="23"/>
      <c r="B626" s="24"/>
      <c r="C626" s="24"/>
      <c r="D626" t="str">
        <f t="shared" si="9"/>
        <v/>
      </c>
    </row>
    <row r="627" spans="1:4" x14ac:dyDescent="0.25">
      <c r="A627" s="23"/>
      <c r="B627" s="24"/>
      <c r="C627" s="24"/>
      <c r="D627" t="str">
        <f t="shared" si="9"/>
        <v/>
      </c>
    </row>
    <row r="628" spans="1:4" x14ac:dyDescent="0.25">
      <c r="A628" s="23"/>
      <c r="B628" s="24"/>
      <c r="C628" s="24"/>
      <c r="D628" t="str">
        <f t="shared" si="9"/>
        <v/>
      </c>
    </row>
    <row r="629" spans="1:4" x14ac:dyDescent="0.25">
      <c r="A629" s="23"/>
      <c r="B629" s="24"/>
      <c r="C629" s="24"/>
      <c r="D629" t="str">
        <f t="shared" si="9"/>
        <v/>
      </c>
    </row>
    <row r="630" spans="1:4" x14ac:dyDescent="0.25">
      <c r="A630" s="23"/>
      <c r="B630" s="24"/>
      <c r="C630" s="24"/>
      <c r="D630" t="str">
        <f t="shared" si="9"/>
        <v/>
      </c>
    </row>
    <row r="631" spans="1:4" x14ac:dyDescent="0.25">
      <c r="A631" s="23"/>
      <c r="B631" s="24"/>
      <c r="C631" s="24"/>
      <c r="D631" t="str">
        <f t="shared" si="9"/>
        <v/>
      </c>
    </row>
    <row r="632" spans="1:4" x14ac:dyDescent="0.25">
      <c r="A632" s="23"/>
      <c r="B632" s="24"/>
      <c r="C632" s="24"/>
      <c r="D632" t="str">
        <f t="shared" si="9"/>
        <v/>
      </c>
    </row>
    <row r="633" spans="1:4" x14ac:dyDescent="0.25">
      <c r="A633" s="23"/>
      <c r="B633" s="24"/>
      <c r="C633" s="24"/>
      <c r="D633" t="str">
        <f t="shared" si="9"/>
        <v/>
      </c>
    </row>
    <row r="634" spans="1:4" x14ac:dyDescent="0.25">
      <c r="A634" s="23"/>
      <c r="B634" s="24"/>
      <c r="C634" s="24"/>
      <c r="D634" t="str">
        <f t="shared" si="9"/>
        <v/>
      </c>
    </row>
    <row r="635" spans="1:4" x14ac:dyDescent="0.25">
      <c r="A635" s="23"/>
      <c r="B635" s="24"/>
      <c r="C635" s="24"/>
      <c r="D635" t="str">
        <f t="shared" si="9"/>
        <v/>
      </c>
    </row>
    <row r="636" spans="1:4" x14ac:dyDescent="0.25">
      <c r="A636" s="23"/>
      <c r="B636" s="24"/>
      <c r="C636" s="24"/>
      <c r="D636" t="str">
        <f t="shared" si="9"/>
        <v/>
      </c>
    </row>
    <row r="637" spans="1:4" x14ac:dyDescent="0.25">
      <c r="A637" s="23"/>
      <c r="B637" s="24"/>
      <c r="C637" s="24"/>
      <c r="D637" t="str">
        <f t="shared" si="9"/>
        <v/>
      </c>
    </row>
    <row r="638" spans="1:4" x14ac:dyDescent="0.25">
      <c r="A638" s="23"/>
      <c r="B638" s="24"/>
      <c r="C638" s="24"/>
      <c r="D638" t="str">
        <f t="shared" si="9"/>
        <v/>
      </c>
    </row>
    <row r="639" spans="1:4" x14ac:dyDescent="0.25">
      <c r="A639" s="23"/>
      <c r="B639" s="24"/>
      <c r="C639" s="24"/>
      <c r="D639" t="str">
        <f t="shared" si="9"/>
        <v/>
      </c>
    </row>
    <row r="640" spans="1:4" x14ac:dyDescent="0.25">
      <c r="A640" s="23"/>
      <c r="B640" s="24"/>
      <c r="C640" s="24"/>
      <c r="D640" t="str">
        <f t="shared" si="9"/>
        <v/>
      </c>
    </row>
    <row r="641" spans="1:4" x14ac:dyDescent="0.25">
      <c r="A641" s="23"/>
      <c r="B641" s="24"/>
      <c r="C641" s="24"/>
      <c r="D641" t="str">
        <f t="shared" si="9"/>
        <v/>
      </c>
    </row>
    <row r="642" spans="1:4" x14ac:dyDescent="0.25">
      <c r="A642" s="23"/>
      <c r="B642" s="24"/>
      <c r="C642" s="24"/>
      <c r="D642" t="str">
        <f t="shared" si="9"/>
        <v/>
      </c>
    </row>
    <row r="643" spans="1:4" x14ac:dyDescent="0.25">
      <c r="A643" s="23"/>
      <c r="B643" s="24"/>
      <c r="C643" s="24"/>
      <c r="D643" t="str">
        <f t="shared" si="9"/>
        <v/>
      </c>
    </row>
    <row r="644" spans="1:4" x14ac:dyDescent="0.25">
      <c r="A644" s="23"/>
      <c r="B644" s="24"/>
      <c r="C644" s="24"/>
      <c r="D644" t="str">
        <f t="shared" si="9"/>
        <v/>
      </c>
    </row>
    <row r="645" spans="1:4" x14ac:dyDescent="0.25">
      <c r="A645" s="23"/>
      <c r="B645" s="24"/>
      <c r="C645" s="24"/>
      <c r="D645" t="str">
        <f t="shared" si="9"/>
        <v/>
      </c>
    </row>
    <row r="646" spans="1:4" x14ac:dyDescent="0.25">
      <c r="A646" s="23"/>
      <c r="B646" s="24"/>
      <c r="C646" s="24"/>
      <c r="D646" t="str">
        <f t="shared" si="9"/>
        <v/>
      </c>
    </row>
    <row r="647" spans="1:4" x14ac:dyDescent="0.25">
      <c r="A647" s="23"/>
      <c r="B647" s="24"/>
      <c r="C647" s="24"/>
      <c r="D647" t="str">
        <f t="shared" si="9"/>
        <v/>
      </c>
    </row>
    <row r="648" spans="1:4" x14ac:dyDescent="0.25">
      <c r="A648" s="23"/>
      <c r="B648" s="24"/>
      <c r="C648" s="24"/>
      <c r="D648" t="str">
        <f t="shared" si="9"/>
        <v/>
      </c>
    </row>
    <row r="649" spans="1:4" x14ac:dyDescent="0.25">
      <c r="A649" s="23"/>
      <c r="B649" s="24"/>
      <c r="C649" s="24"/>
      <c r="D649" t="str">
        <f t="shared" si="9"/>
        <v/>
      </c>
    </row>
    <row r="650" spans="1:4" x14ac:dyDescent="0.25">
      <c r="A650" s="23"/>
      <c r="B650" s="24"/>
      <c r="C650" s="24"/>
      <c r="D650" t="str">
        <f t="shared" si="9"/>
        <v/>
      </c>
    </row>
    <row r="651" spans="1:4" x14ac:dyDescent="0.25">
      <c r="A651" s="23"/>
      <c r="B651" s="24"/>
      <c r="C651" s="24"/>
      <c r="D651" t="str">
        <f t="shared" si="9"/>
        <v/>
      </c>
    </row>
    <row r="652" spans="1:4" x14ac:dyDescent="0.25">
      <c r="A652" s="23"/>
      <c r="B652" s="24"/>
      <c r="C652" s="24"/>
      <c r="D652" t="str">
        <f t="shared" si="9"/>
        <v/>
      </c>
    </row>
    <row r="653" spans="1:4" x14ac:dyDescent="0.25">
      <c r="A653" s="23"/>
      <c r="B653" s="24"/>
      <c r="C653" s="24"/>
      <c r="D653" t="str">
        <f t="shared" si="9"/>
        <v/>
      </c>
    </row>
    <row r="654" spans="1:4" x14ac:dyDescent="0.25">
      <c r="A654" s="23"/>
      <c r="B654" s="24"/>
      <c r="C654" s="24"/>
      <c r="D654" t="str">
        <f t="shared" si="9"/>
        <v/>
      </c>
    </row>
    <row r="655" spans="1:4" x14ac:dyDescent="0.25">
      <c r="A655" s="23"/>
      <c r="B655" s="24"/>
      <c r="C655" s="24"/>
      <c r="D655" t="str">
        <f t="shared" si="9"/>
        <v/>
      </c>
    </row>
    <row r="656" spans="1:4" x14ac:dyDescent="0.25">
      <c r="A656" s="23"/>
      <c r="B656" s="24"/>
      <c r="C656" s="24"/>
      <c r="D656" t="str">
        <f t="shared" si="9"/>
        <v/>
      </c>
    </row>
    <row r="657" spans="1:4" x14ac:dyDescent="0.25">
      <c r="A657" s="23"/>
      <c r="B657" s="24"/>
      <c r="C657" s="24"/>
      <c r="D657" t="str">
        <f t="shared" si="9"/>
        <v/>
      </c>
    </row>
    <row r="658" spans="1:4" x14ac:dyDescent="0.25">
      <c r="A658" s="23"/>
      <c r="B658" s="24"/>
      <c r="C658" s="24"/>
      <c r="D658" t="str">
        <f t="shared" si="9"/>
        <v/>
      </c>
    </row>
    <row r="659" spans="1:4" x14ac:dyDescent="0.25">
      <c r="A659" s="23"/>
      <c r="B659" s="24"/>
      <c r="C659" s="24"/>
      <c r="D659" t="str">
        <f t="shared" si="9"/>
        <v/>
      </c>
    </row>
    <row r="660" spans="1:4" x14ac:dyDescent="0.25">
      <c r="A660" s="23"/>
      <c r="B660" s="24"/>
      <c r="C660" s="24"/>
      <c r="D660" t="str">
        <f t="shared" si="9"/>
        <v/>
      </c>
    </row>
    <row r="661" spans="1:4" x14ac:dyDescent="0.25">
      <c r="A661" s="23"/>
      <c r="B661" s="24"/>
      <c r="C661" s="24"/>
      <c r="D661" t="str">
        <f t="shared" si="9"/>
        <v/>
      </c>
    </row>
    <row r="662" spans="1:4" x14ac:dyDescent="0.25">
      <c r="A662" s="23"/>
      <c r="B662" s="24"/>
      <c r="C662" s="24"/>
      <c r="D662" t="str">
        <f t="shared" si="9"/>
        <v/>
      </c>
    </row>
    <row r="663" spans="1:4" x14ac:dyDescent="0.25">
      <c r="A663" s="23"/>
      <c r="B663" s="24"/>
      <c r="C663" s="24"/>
      <c r="D663" t="str">
        <f t="shared" si="9"/>
        <v/>
      </c>
    </row>
    <row r="664" spans="1:4" x14ac:dyDescent="0.25">
      <c r="A664" s="23"/>
      <c r="B664" s="24"/>
      <c r="C664" s="24"/>
      <c r="D664" t="str">
        <f t="shared" si="9"/>
        <v/>
      </c>
    </row>
    <row r="665" spans="1:4" x14ac:dyDescent="0.25">
      <c r="A665" s="23"/>
      <c r="B665" s="24"/>
      <c r="C665" s="24"/>
      <c r="D665" t="str">
        <f t="shared" si="9"/>
        <v/>
      </c>
    </row>
    <row r="666" spans="1:4" x14ac:dyDescent="0.25">
      <c r="A666" s="23"/>
      <c r="B666" s="24"/>
      <c r="C666" s="24"/>
      <c r="D666" t="str">
        <f t="shared" si="9"/>
        <v/>
      </c>
    </row>
    <row r="667" spans="1:4" x14ac:dyDescent="0.25">
      <c r="A667" s="23"/>
      <c r="B667" s="24"/>
      <c r="C667" s="24"/>
      <c r="D667" t="str">
        <f t="shared" si="9"/>
        <v/>
      </c>
    </row>
    <row r="668" spans="1:4" x14ac:dyDescent="0.25">
      <c r="A668" s="23"/>
      <c r="B668" s="24"/>
      <c r="C668" s="24"/>
      <c r="D668" t="str">
        <f t="shared" si="9"/>
        <v/>
      </c>
    </row>
    <row r="669" spans="1:4" x14ac:dyDescent="0.25">
      <c r="A669" s="23"/>
      <c r="B669" s="24"/>
      <c r="C669" s="24"/>
      <c r="D669" t="str">
        <f t="shared" ref="D669:D732" si="10">IF(C669="","",B669)</f>
        <v/>
      </c>
    </row>
    <row r="670" spans="1:4" x14ac:dyDescent="0.25">
      <c r="A670" s="23"/>
      <c r="B670" s="24"/>
      <c r="C670" s="24"/>
      <c r="D670" t="str">
        <f t="shared" si="10"/>
        <v/>
      </c>
    </row>
    <row r="671" spans="1:4" x14ac:dyDescent="0.25">
      <c r="A671" s="23"/>
      <c r="B671" s="24"/>
      <c r="C671" s="24"/>
      <c r="D671" t="str">
        <f t="shared" si="10"/>
        <v/>
      </c>
    </row>
    <row r="672" spans="1:4" x14ac:dyDescent="0.25">
      <c r="A672" s="23"/>
      <c r="B672" s="24"/>
      <c r="C672" s="24"/>
      <c r="D672" t="str">
        <f t="shared" si="10"/>
        <v/>
      </c>
    </row>
    <row r="673" spans="1:4" x14ac:dyDescent="0.25">
      <c r="A673" s="23"/>
      <c r="B673" s="24"/>
      <c r="C673" s="24"/>
      <c r="D673" t="str">
        <f t="shared" si="10"/>
        <v/>
      </c>
    </row>
    <row r="674" spans="1:4" x14ac:dyDescent="0.25">
      <c r="A674" s="23"/>
      <c r="B674" s="24"/>
      <c r="C674" s="24"/>
      <c r="D674" t="str">
        <f t="shared" si="10"/>
        <v/>
      </c>
    </row>
    <row r="675" spans="1:4" x14ac:dyDescent="0.25">
      <c r="A675" s="23"/>
      <c r="B675" s="24"/>
      <c r="C675" s="24"/>
      <c r="D675" t="str">
        <f t="shared" si="10"/>
        <v/>
      </c>
    </row>
    <row r="676" spans="1:4" x14ac:dyDescent="0.25">
      <c r="A676" s="23"/>
      <c r="B676" s="24"/>
      <c r="C676" s="24"/>
      <c r="D676" t="str">
        <f t="shared" si="10"/>
        <v/>
      </c>
    </row>
    <row r="677" spans="1:4" x14ac:dyDescent="0.25">
      <c r="A677" s="23"/>
      <c r="B677" s="24"/>
      <c r="C677" s="24"/>
      <c r="D677" t="str">
        <f t="shared" si="10"/>
        <v/>
      </c>
    </row>
    <row r="678" spans="1:4" x14ac:dyDescent="0.25">
      <c r="A678" s="23"/>
      <c r="B678" s="24"/>
      <c r="C678" s="24"/>
      <c r="D678" t="str">
        <f t="shared" si="10"/>
        <v/>
      </c>
    </row>
    <row r="679" spans="1:4" x14ac:dyDescent="0.25">
      <c r="A679" s="23"/>
      <c r="B679" s="24"/>
      <c r="C679" s="24"/>
      <c r="D679" t="str">
        <f t="shared" si="10"/>
        <v/>
      </c>
    </row>
    <row r="680" spans="1:4" x14ac:dyDescent="0.25">
      <c r="A680" s="23"/>
      <c r="B680" s="24"/>
      <c r="C680" s="24"/>
      <c r="D680" t="str">
        <f t="shared" si="10"/>
        <v/>
      </c>
    </row>
    <row r="681" spans="1:4" x14ac:dyDescent="0.25">
      <c r="A681" s="23"/>
      <c r="B681" s="24"/>
      <c r="C681" s="24"/>
      <c r="D681" t="str">
        <f t="shared" si="10"/>
        <v/>
      </c>
    </row>
    <row r="682" spans="1:4" x14ac:dyDescent="0.25">
      <c r="A682" s="23"/>
      <c r="B682" s="24"/>
      <c r="C682" s="24"/>
      <c r="D682" t="str">
        <f t="shared" si="10"/>
        <v/>
      </c>
    </row>
    <row r="683" spans="1:4" x14ac:dyDescent="0.25">
      <c r="A683" s="23"/>
      <c r="B683" s="24"/>
      <c r="C683" s="24"/>
      <c r="D683" t="str">
        <f t="shared" si="10"/>
        <v/>
      </c>
    </row>
    <row r="684" spans="1:4" x14ac:dyDescent="0.25">
      <c r="A684" s="23"/>
      <c r="B684" s="24"/>
      <c r="C684" s="24"/>
      <c r="D684" t="str">
        <f t="shared" si="10"/>
        <v/>
      </c>
    </row>
    <row r="685" spans="1:4" x14ac:dyDescent="0.25">
      <c r="A685" s="23"/>
      <c r="B685" s="24"/>
      <c r="C685" s="24"/>
      <c r="D685" t="str">
        <f t="shared" si="10"/>
        <v/>
      </c>
    </row>
    <row r="686" spans="1:4" x14ac:dyDescent="0.25">
      <c r="A686" s="23"/>
      <c r="B686" s="24"/>
      <c r="C686" s="24"/>
      <c r="D686" t="str">
        <f t="shared" si="10"/>
        <v/>
      </c>
    </row>
    <row r="687" spans="1:4" x14ac:dyDescent="0.25">
      <c r="A687" s="23"/>
      <c r="B687" s="24"/>
      <c r="C687" s="24"/>
      <c r="D687" t="str">
        <f t="shared" si="10"/>
        <v/>
      </c>
    </row>
    <row r="688" spans="1:4" x14ac:dyDescent="0.25">
      <c r="A688" s="23"/>
      <c r="B688" s="24"/>
      <c r="C688" s="24"/>
      <c r="D688" t="str">
        <f t="shared" si="10"/>
        <v/>
      </c>
    </row>
    <row r="689" spans="1:4" x14ac:dyDescent="0.25">
      <c r="A689" s="23"/>
      <c r="B689" s="24"/>
      <c r="C689" s="24"/>
      <c r="D689" t="str">
        <f t="shared" si="10"/>
        <v/>
      </c>
    </row>
    <row r="690" spans="1:4" x14ac:dyDescent="0.25">
      <c r="A690" s="23"/>
      <c r="B690" s="24"/>
      <c r="C690" s="24"/>
      <c r="D690" t="str">
        <f t="shared" si="10"/>
        <v/>
      </c>
    </row>
    <row r="691" spans="1:4" x14ac:dyDescent="0.25">
      <c r="A691" s="23"/>
      <c r="B691" s="24"/>
      <c r="C691" s="24"/>
      <c r="D691" t="str">
        <f t="shared" si="10"/>
        <v/>
      </c>
    </row>
    <row r="692" spans="1:4" x14ac:dyDescent="0.25">
      <c r="A692" s="23"/>
      <c r="B692" s="24"/>
      <c r="C692" s="24"/>
      <c r="D692" t="str">
        <f t="shared" si="10"/>
        <v/>
      </c>
    </row>
    <row r="693" spans="1:4" x14ac:dyDescent="0.25">
      <c r="A693" s="23"/>
      <c r="B693" s="24"/>
      <c r="C693" s="24"/>
      <c r="D693" t="str">
        <f t="shared" si="10"/>
        <v/>
      </c>
    </row>
    <row r="694" spans="1:4" x14ac:dyDescent="0.25">
      <c r="A694" s="23"/>
      <c r="B694" s="24"/>
      <c r="C694" s="24"/>
      <c r="D694" t="str">
        <f t="shared" si="10"/>
        <v/>
      </c>
    </row>
    <row r="695" spans="1:4" x14ac:dyDescent="0.25">
      <c r="A695" s="23"/>
      <c r="B695" s="24"/>
      <c r="C695" s="24"/>
      <c r="D695" t="str">
        <f t="shared" si="10"/>
        <v/>
      </c>
    </row>
    <row r="696" spans="1:4" x14ac:dyDescent="0.25">
      <c r="A696" s="23"/>
      <c r="B696" s="24"/>
      <c r="C696" s="24"/>
      <c r="D696" t="str">
        <f t="shared" si="10"/>
        <v/>
      </c>
    </row>
    <row r="697" spans="1:4" x14ac:dyDescent="0.25">
      <c r="A697" s="23"/>
      <c r="B697" s="24"/>
      <c r="C697" s="24"/>
      <c r="D697" t="str">
        <f t="shared" si="10"/>
        <v/>
      </c>
    </row>
    <row r="698" spans="1:4" x14ac:dyDescent="0.25">
      <c r="A698" s="23"/>
      <c r="B698" s="24"/>
      <c r="C698" s="24"/>
      <c r="D698" t="str">
        <f t="shared" si="10"/>
        <v/>
      </c>
    </row>
    <row r="699" spans="1:4" x14ac:dyDescent="0.25">
      <c r="A699" s="23"/>
      <c r="B699" s="24"/>
      <c r="C699" s="24"/>
      <c r="D699" t="str">
        <f t="shared" si="10"/>
        <v/>
      </c>
    </row>
    <row r="700" spans="1:4" x14ac:dyDescent="0.25">
      <c r="A700" s="23"/>
      <c r="B700" s="24"/>
      <c r="C700" s="24"/>
      <c r="D700" t="str">
        <f t="shared" si="10"/>
        <v/>
      </c>
    </row>
    <row r="701" spans="1:4" x14ac:dyDescent="0.25">
      <c r="A701" s="23"/>
      <c r="B701" s="24"/>
      <c r="C701" s="24"/>
      <c r="D701" t="str">
        <f t="shared" si="10"/>
        <v/>
      </c>
    </row>
    <row r="702" spans="1:4" x14ac:dyDescent="0.25">
      <c r="A702" s="23"/>
      <c r="B702" s="24"/>
      <c r="C702" s="24"/>
      <c r="D702" t="str">
        <f t="shared" si="10"/>
        <v/>
      </c>
    </row>
    <row r="703" spans="1:4" x14ac:dyDescent="0.25">
      <c r="A703" s="23"/>
      <c r="B703" s="24"/>
      <c r="C703" s="24"/>
      <c r="D703" t="str">
        <f t="shared" si="10"/>
        <v/>
      </c>
    </row>
    <row r="704" spans="1:4" x14ac:dyDescent="0.25">
      <c r="A704" s="23"/>
      <c r="B704" s="24"/>
      <c r="C704" s="24"/>
      <c r="D704" t="str">
        <f t="shared" si="10"/>
        <v/>
      </c>
    </row>
    <row r="705" spans="1:4" x14ac:dyDescent="0.25">
      <c r="A705" s="23"/>
      <c r="B705" s="24"/>
      <c r="C705" s="24"/>
      <c r="D705" t="str">
        <f t="shared" si="10"/>
        <v/>
      </c>
    </row>
    <row r="706" spans="1:4" x14ac:dyDescent="0.25">
      <c r="A706" s="23"/>
      <c r="B706" s="24"/>
      <c r="C706" s="24"/>
      <c r="D706" t="str">
        <f t="shared" si="10"/>
        <v/>
      </c>
    </row>
    <row r="707" spans="1:4" x14ac:dyDescent="0.25">
      <c r="A707" s="23"/>
      <c r="B707" s="24"/>
      <c r="C707" s="24"/>
      <c r="D707" t="str">
        <f t="shared" si="10"/>
        <v/>
      </c>
    </row>
    <row r="708" spans="1:4" x14ac:dyDescent="0.25">
      <c r="A708" s="23"/>
      <c r="B708" s="24"/>
      <c r="C708" s="24"/>
      <c r="D708" t="str">
        <f t="shared" si="10"/>
        <v/>
      </c>
    </row>
    <row r="709" spans="1:4" x14ac:dyDescent="0.25">
      <c r="A709" s="23"/>
      <c r="B709" s="24"/>
      <c r="C709" s="24"/>
      <c r="D709" t="str">
        <f t="shared" si="10"/>
        <v/>
      </c>
    </row>
    <row r="710" spans="1:4" x14ac:dyDescent="0.25">
      <c r="A710" s="23"/>
      <c r="B710" s="24"/>
      <c r="C710" s="24"/>
      <c r="D710" t="str">
        <f t="shared" si="10"/>
        <v/>
      </c>
    </row>
    <row r="711" spans="1:4" x14ac:dyDescent="0.25">
      <c r="A711" s="23"/>
      <c r="B711" s="24"/>
      <c r="C711" s="24"/>
      <c r="D711" t="str">
        <f t="shared" si="10"/>
        <v/>
      </c>
    </row>
    <row r="712" spans="1:4" x14ac:dyDescent="0.25">
      <c r="A712" s="23"/>
      <c r="B712" s="24"/>
      <c r="C712" s="24"/>
      <c r="D712" t="str">
        <f t="shared" si="10"/>
        <v/>
      </c>
    </row>
    <row r="713" spans="1:4" x14ac:dyDescent="0.25">
      <c r="A713" s="23"/>
      <c r="B713" s="24"/>
      <c r="C713" s="24"/>
      <c r="D713" t="str">
        <f t="shared" si="10"/>
        <v/>
      </c>
    </row>
    <row r="714" spans="1:4" x14ac:dyDescent="0.25">
      <c r="A714" s="23"/>
      <c r="B714" s="24"/>
      <c r="C714" s="24"/>
      <c r="D714" t="str">
        <f t="shared" si="10"/>
        <v/>
      </c>
    </row>
    <row r="715" spans="1:4" x14ac:dyDescent="0.25">
      <c r="A715" s="23"/>
      <c r="B715" s="24"/>
      <c r="C715" s="24"/>
      <c r="D715" t="str">
        <f t="shared" si="10"/>
        <v/>
      </c>
    </row>
    <row r="716" spans="1:4" x14ac:dyDescent="0.25">
      <c r="A716" s="23"/>
      <c r="B716" s="24"/>
      <c r="C716" s="24"/>
      <c r="D716" t="str">
        <f t="shared" si="10"/>
        <v/>
      </c>
    </row>
    <row r="717" spans="1:4" x14ac:dyDescent="0.25">
      <c r="A717" s="23"/>
      <c r="B717" s="24"/>
      <c r="C717" s="24"/>
      <c r="D717" t="str">
        <f t="shared" si="10"/>
        <v/>
      </c>
    </row>
    <row r="718" spans="1:4" x14ac:dyDescent="0.25">
      <c r="A718" s="23"/>
      <c r="B718" s="24"/>
      <c r="C718" s="24"/>
      <c r="D718" t="str">
        <f t="shared" si="10"/>
        <v/>
      </c>
    </row>
    <row r="719" spans="1:4" x14ac:dyDescent="0.25">
      <c r="A719" s="23"/>
      <c r="B719" s="24"/>
      <c r="C719" s="24"/>
      <c r="D719" t="str">
        <f t="shared" si="10"/>
        <v/>
      </c>
    </row>
    <row r="720" spans="1:4" x14ac:dyDescent="0.25">
      <c r="A720" s="23"/>
      <c r="B720" s="24"/>
      <c r="C720" s="24"/>
      <c r="D720" t="str">
        <f t="shared" si="10"/>
        <v/>
      </c>
    </row>
    <row r="721" spans="1:4" x14ac:dyDescent="0.25">
      <c r="A721" s="23"/>
      <c r="B721" s="24"/>
      <c r="C721" s="24"/>
      <c r="D721" t="str">
        <f t="shared" si="10"/>
        <v/>
      </c>
    </row>
    <row r="722" spans="1:4" x14ac:dyDescent="0.25">
      <c r="A722" s="23"/>
      <c r="B722" s="24"/>
      <c r="C722" s="24"/>
      <c r="D722" t="str">
        <f t="shared" si="10"/>
        <v/>
      </c>
    </row>
    <row r="723" spans="1:4" x14ac:dyDescent="0.25">
      <c r="A723" s="23"/>
      <c r="B723" s="24"/>
      <c r="C723" s="24"/>
      <c r="D723" t="str">
        <f t="shared" si="10"/>
        <v/>
      </c>
    </row>
    <row r="724" spans="1:4" x14ac:dyDescent="0.25">
      <c r="A724" s="23"/>
      <c r="B724" s="24"/>
      <c r="C724" s="24"/>
      <c r="D724" t="str">
        <f t="shared" si="10"/>
        <v/>
      </c>
    </row>
    <row r="725" spans="1:4" x14ac:dyDescent="0.25">
      <c r="A725" s="23"/>
      <c r="B725" s="24"/>
      <c r="C725" s="24"/>
      <c r="D725" t="str">
        <f t="shared" si="10"/>
        <v/>
      </c>
    </row>
    <row r="726" spans="1:4" x14ac:dyDescent="0.25">
      <c r="A726" s="23"/>
      <c r="B726" s="24"/>
      <c r="C726" s="24"/>
      <c r="D726" t="str">
        <f t="shared" si="10"/>
        <v/>
      </c>
    </row>
    <row r="727" spans="1:4" x14ac:dyDescent="0.25">
      <c r="A727" s="23"/>
      <c r="B727" s="24"/>
      <c r="C727" s="24"/>
      <c r="D727" t="str">
        <f t="shared" si="10"/>
        <v/>
      </c>
    </row>
    <row r="728" spans="1:4" x14ac:dyDescent="0.25">
      <c r="A728" s="23"/>
      <c r="B728" s="24"/>
      <c r="C728" s="24"/>
      <c r="D728" t="str">
        <f t="shared" si="10"/>
        <v/>
      </c>
    </row>
    <row r="729" spans="1:4" x14ac:dyDescent="0.25">
      <c r="A729" s="23"/>
      <c r="B729" s="24"/>
      <c r="C729" s="24"/>
      <c r="D729" t="str">
        <f t="shared" si="10"/>
        <v/>
      </c>
    </row>
    <row r="730" spans="1:4" x14ac:dyDescent="0.25">
      <c r="A730" s="23"/>
      <c r="B730" s="24"/>
      <c r="C730" s="24"/>
      <c r="D730" t="str">
        <f t="shared" si="10"/>
        <v/>
      </c>
    </row>
    <row r="731" spans="1:4" x14ac:dyDescent="0.25">
      <c r="A731" s="23"/>
      <c r="B731" s="24"/>
      <c r="C731" s="24"/>
      <c r="D731" t="str">
        <f t="shared" si="10"/>
        <v/>
      </c>
    </row>
    <row r="732" spans="1:4" x14ac:dyDescent="0.25">
      <c r="A732" s="23"/>
      <c r="B732" s="24"/>
      <c r="C732" s="24"/>
      <c r="D732" t="str">
        <f t="shared" si="10"/>
        <v/>
      </c>
    </row>
    <row r="733" spans="1:4" x14ac:dyDescent="0.25">
      <c r="A733" s="23"/>
      <c r="B733" s="24"/>
      <c r="C733" s="24"/>
      <c r="D733" t="str">
        <f t="shared" ref="D733:D796" si="11">IF(C733="","",B733)</f>
        <v/>
      </c>
    </row>
    <row r="734" spans="1:4" x14ac:dyDescent="0.25">
      <c r="A734" s="23"/>
      <c r="B734" s="24"/>
      <c r="C734" s="24"/>
      <c r="D734" t="str">
        <f t="shared" si="11"/>
        <v/>
      </c>
    </row>
    <row r="735" spans="1:4" x14ac:dyDescent="0.25">
      <c r="A735" s="23"/>
      <c r="B735" s="24"/>
      <c r="C735" s="24"/>
      <c r="D735" t="str">
        <f t="shared" si="11"/>
        <v/>
      </c>
    </row>
    <row r="736" spans="1:4" x14ac:dyDescent="0.25">
      <c r="A736" s="23"/>
      <c r="B736" s="24"/>
      <c r="C736" s="24"/>
      <c r="D736" t="str">
        <f t="shared" si="11"/>
        <v/>
      </c>
    </row>
    <row r="737" spans="1:4" x14ac:dyDescent="0.25">
      <c r="A737" s="23"/>
      <c r="B737" s="24"/>
      <c r="C737" s="24"/>
      <c r="D737" t="str">
        <f t="shared" si="11"/>
        <v/>
      </c>
    </row>
    <row r="738" spans="1:4" x14ac:dyDescent="0.25">
      <c r="A738" s="23"/>
      <c r="B738" s="24"/>
      <c r="C738" s="24"/>
      <c r="D738" t="str">
        <f t="shared" si="11"/>
        <v/>
      </c>
    </row>
    <row r="739" spans="1:4" x14ac:dyDescent="0.25">
      <c r="A739" s="23"/>
      <c r="B739" s="24"/>
      <c r="C739" s="24"/>
      <c r="D739" t="str">
        <f t="shared" si="11"/>
        <v/>
      </c>
    </row>
    <row r="740" spans="1:4" x14ac:dyDescent="0.25">
      <c r="A740" s="23"/>
      <c r="B740" s="24"/>
      <c r="C740" s="24"/>
      <c r="D740" t="str">
        <f t="shared" si="11"/>
        <v/>
      </c>
    </row>
    <row r="741" spans="1:4" x14ac:dyDescent="0.25">
      <c r="A741" s="23"/>
      <c r="B741" s="24"/>
      <c r="C741" s="24"/>
      <c r="D741" t="str">
        <f t="shared" si="11"/>
        <v/>
      </c>
    </row>
    <row r="742" spans="1:4" x14ac:dyDescent="0.25">
      <c r="A742" s="23"/>
      <c r="B742" s="24"/>
      <c r="C742" s="24"/>
      <c r="D742" t="str">
        <f t="shared" si="11"/>
        <v/>
      </c>
    </row>
    <row r="743" spans="1:4" x14ac:dyDescent="0.25">
      <c r="A743" s="23"/>
      <c r="B743" s="24"/>
      <c r="C743" s="24"/>
      <c r="D743" t="str">
        <f t="shared" si="11"/>
        <v/>
      </c>
    </row>
    <row r="744" spans="1:4" x14ac:dyDescent="0.25">
      <c r="A744" s="23"/>
      <c r="B744" s="24"/>
      <c r="C744" s="24"/>
      <c r="D744" t="str">
        <f t="shared" si="11"/>
        <v/>
      </c>
    </row>
    <row r="745" spans="1:4" x14ac:dyDescent="0.25">
      <c r="A745" s="23"/>
      <c r="B745" s="24"/>
      <c r="C745" s="24"/>
      <c r="D745" t="str">
        <f t="shared" si="11"/>
        <v/>
      </c>
    </row>
    <row r="746" spans="1:4" x14ac:dyDescent="0.25">
      <c r="A746" s="23"/>
      <c r="B746" s="24"/>
      <c r="C746" s="24"/>
      <c r="D746" t="str">
        <f t="shared" si="11"/>
        <v/>
      </c>
    </row>
    <row r="747" spans="1:4" x14ac:dyDescent="0.25">
      <c r="A747" s="23"/>
      <c r="B747" s="24"/>
      <c r="C747" s="24"/>
      <c r="D747" t="str">
        <f t="shared" si="11"/>
        <v/>
      </c>
    </row>
    <row r="748" spans="1:4" x14ac:dyDescent="0.25">
      <c r="A748" s="23"/>
      <c r="B748" s="24"/>
      <c r="C748" s="24"/>
      <c r="D748" t="str">
        <f t="shared" si="11"/>
        <v/>
      </c>
    </row>
    <row r="749" spans="1:4" x14ac:dyDescent="0.25">
      <c r="A749" s="23"/>
      <c r="B749" s="24"/>
      <c r="C749" s="24"/>
      <c r="D749" t="str">
        <f t="shared" si="11"/>
        <v/>
      </c>
    </row>
    <row r="750" spans="1:4" x14ac:dyDescent="0.25">
      <c r="A750" s="23"/>
      <c r="B750" s="24"/>
      <c r="C750" s="24"/>
      <c r="D750" t="str">
        <f t="shared" si="11"/>
        <v/>
      </c>
    </row>
    <row r="751" spans="1:4" x14ac:dyDescent="0.25">
      <c r="A751" s="23"/>
      <c r="B751" s="24"/>
      <c r="C751" s="24"/>
      <c r="D751" t="str">
        <f t="shared" si="11"/>
        <v/>
      </c>
    </row>
    <row r="752" spans="1:4" x14ac:dyDescent="0.25">
      <c r="A752" s="23"/>
      <c r="B752" s="24"/>
      <c r="C752" s="24"/>
      <c r="D752" t="str">
        <f t="shared" si="11"/>
        <v/>
      </c>
    </row>
    <row r="753" spans="1:4" x14ac:dyDescent="0.25">
      <c r="A753" s="23"/>
      <c r="B753" s="24"/>
      <c r="C753" s="24"/>
      <c r="D753" t="str">
        <f t="shared" si="11"/>
        <v/>
      </c>
    </row>
    <row r="754" spans="1:4" x14ac:dyDescent="0.25">
      <c r="A754" s="23"/>
      <c r="B754" s="24"/>
      <c r="C754" s="24"/>
      <c r="D754" t="str">
        <f t="shared" si="11"/>
        <v/>
      </c>
    </row>
    <row r="755" spans="1:4" x14ac:dyDescent="0.25">
      <c r="A755" s="23"/>
      <c r="B755" s="24"/>
      <c r="C755" s="24"/>
      <c r="D755" t="str">
        <f t="shared" si="11"/>
        <v/>
      </c>
    </row>
    <row r="756" spans="1:4" x14ac:dyDescent="0.25">
      <c r="A756" s="23"/>
      <c r="B756" s="24"/>
      <c r="C756" s="24"/>
      <c r="D756" t="str">
        <f t="shared" si="11"/>
        <v/>
      </c>
    </row>
    <row r="757" spans="1:4" x14ac:dyDescent="0.25">
      <c r="A757" s="23"/>
      <c r="B757" s="24"/>
      <c r="C757" s="24"/>
      <c r="D757" t="str">
        <f t="shared" si="11"/>
        <v/>
      </c>
    </row>
    <row r="758" spans="1:4" x14ac:dyDescent="0.25">
      <c r="A758" s="23"/>
      <c r="B758" s="24"/>
      <c r="C758" s="24"/>
      <c r="D758" t="str">
        <f t="shared" si="11"/>
        <v/>
      </c>
    </row>
    <row r="759" spans="1:4" x14ac:dyDescent="0.25">
      <c r="A759" s="23"/>
      <c r="B759" s="24"/>
      <c r="C759" s="24"/>
      <c r="D759" t="str">
        <f t="shared" si="11"/>
        <v/>
      </c>
    </row>
    <row r="760" spans="1:4" x14ac:dyDescent="0.25">
      <c r="A760" s="23"/>
      <c r="B760" s="24"/>
      <c r="C760" s="24"/>
      <c r="D760" t="str">
        <f t="shared" si="11"/>
        <v/>
      </c>
    </row>
    <row r="761" spans="1:4" x14ac:dyDescent="0.25">
      <c r="A761" s="23"/>
      <c r="B761" s="24"/>
      <c r="C761" s="24"/>
      <c r="D761" t="str">
        <f t="shared" si="11"/>
        <v/>
      </c>
    </row>
    <row r="762" spans="1:4" x14ac:dyDescent="0.25">
      <c r="A762" s="23"/>
      <c r="B762" s="24"/>
      <c r="C762" s="24"/>
      <c r="D762" t="str">
        <f t="shared" si="11"/>
        <v/>
      </c>
    </row>
    <row r="763" spans="1:4" x14ac:dyDescent="0.25">
      <c r="A763" s="23"/>
      <c r="B763" s="24"/>
      <c r="C763" s="24"/>
      <c r="D763" t="str">
        <f t="shared" si="11"/>
        <v/>
      </c>
    </row>
    <row r="764" spans="1:4" x14ac:dyDescent="0.25">
      <c r="A764" s="23"/>
      <c r="B764" s="24"/>
      <c r="C764" s="24"/>
      <c r="D764" t="str">
        <f t="shared" si="11"/>
        <v/>
      </c>
    </row>
    <row r="765" spans="1:4" x14ac:dyDescent="0.25">
      <c r="A765" s="23"/>
      <c r="B765" s="24"/>
      <c r="C765" s="24"/>
      <c r="D765" t="str">
        <f t="shared" si="11"/>
        <v/>
      </c>
    </row>
    <row r="766" spans="1:4" x14ac:dyDescent="0.25">
      <c r="A766" s="23"/>
      <c r="B766" s="24"/>
      <c r="C766" s="24"/>
      <c r="D766" t="str">
        <f t="shared" si="11"/>
        <v/>
      </c>
    </row>
    <row r="767" spans="1:4" x14ac:dyDescent="0.25">
      <c r="A767" s="23"/>
      <c r="B767" s="24"/>
      <c r="C767" s="24"/>
      <c r="D767" t="str">
        <f t="shared" si="11"/>
        <v/>
      </c>
    </row>
    <row r="768" spans="1:4" x14ac:dyDescent="0.25">
      <c r="A768" s="23"/>
      <c r="B768" s="24"/>
      <c r="C768" s="24"/>
      <c r="D768" t="str">
        <f t="shared" si="11"/>
        <v/>
      </c>
    </row>
    <row r="769" spans="1:4" x14ac:dyDescent="0.25">
      <c r="A769" s="23"/>
      <c r="B769" s="24"/>
      <c r="C769" s="24"/>
      <c r="D769" t="str">
        <f t="shared" si="11"/>
        <v/>
      </c>
    </row>
    <row r="770" spans="1:4" x14ac:dyDescent="0.25">
      <c r="A770" s="23"/>
      <c r="B770" s="24"/>
      <c r="C770" s="24"/>
      <c r="D770" t="str">
        <f t="shared" si="11"/>
        <v/>
      </c>
    </row>
    <row r="771" spans="1:4" x14ac:dyDescent="0.25">
      <c r="A771" s="23"/>
      <c r="B771" s="24"/>
      <c r="C771" s="24"/>
      <c r="D771" t="str">
        <f t="shared" si="11"/>
        <v/>
      </c>
    </row>
    <row r="772" spans="1:4" x14ac:dyDescent="0.25">
      <c r="A772" s="23"/>
      <c r="B772" s="24"/>
      <c r="C772" s="24"/>
      <c r="D772" t="str">
        <f t="shared" si="11"/>
        <v/>
      </c>
    </row>
    <row r="773" spans="1:4" x14ac:dyDescent="0.25">
      <c r="A773" s="23"/>
      <c r="B773" s="24"/>
      <c r="C773" s="24"/>
      <c r="D773" t="str">
        <f t="shared" si="11"/>
        <v/>
      </c>
    </row>
    <row r="774" spans="1:4" x14ac:dyDescent="0.25">
      <c r="A774" s="23"/>
      <c r="B774" s="24"/>
      <c r="C774" s="24"/>
      <c r="D774" t="str">
        <f t="shared" si="11"/>
        <v/>
      </c>
    </row>
    <row r="775" spans="1:4" x14ac:dyDescent="0.25">
      <c r="A775" s="23"/>
      <c r="B775" s="24"/>
      <c r="C775" s="24"/>
      <c r="D775" t="str">
        <f t="shared" si="11"/>
        <v/>
      </c>
    </row>
    <row r="776" spans="1:4" x14ac:dyDescent="0.25">
      <c r="A776" s="23"/>
      <c r="B776" s="24"/>
      <c r="C776" s="24"/>
      <c r="D776" t="str">
        <f t="shared" si="11"/>
        <v/>
      </c>
    </row>
    <row r="777" spans="1:4" x14ac:dyDescent="0.25">
      <c r="A777" s="23"/>
      <c r="B777" s="24"/>
      <c r="C777" s="24"/>
      <c r="D777" t="str">
        <f t="shared" si="11"/>
        <v/>
      </c>
    </row>
    <row r="778" spans="1:4" x14ac:dyDescent="0.25">
      <c r="A778" s="23"/>
      <c r="B778" s="24"/>
      <c r="C778" s="24"/>
      <c r="D778" t="str">
        <f t="shared" si="11"/>
        <v/>
      </c>
    </row>
    <row r="779" spans="1:4" x14ac:dyDescent="0.25">
      <c r="A779" s="23"/>
      <c r="B779" s="24"/>
      <c r="C779" s="24"/>
      <c r="D779" t="str">
        <f t="shared" si="11"/>
        <v/>
      </c>
    </row>
    <row r="780" spans="1:4" x14ac:dyDescent="0.25">
      <c r="A780" s="23"/>
      <c r="B780" s="24"/>
      <c r="C780" s="24"/>
      <c r="D780" t="str">
        <f t="shared" si="11"/>
        <v/>
      </c>
    </row>
    <row r="781" spans="1:4" x14ac:dyDescent="0.25">
      <c r="A781" s="23"/>
      <c r="B781" s="24"/>
      <c r="C781" s="24"/>
      <c r="D781" t="str">
        <f t="shared" si="11"/>
        <v/>
      </c>
    </row>
    <row r="782" spans="1:4" x14ac:dyDescent="0.25">
      <c r="A782" s="23"/>
      <c r="B782" s="24"/>
      <c r="C782" s="24"/>
      <c r="D782" t="str">
        <f t="shared" si="11"/>
        <v/>
      </c>
    </row>
    <row r="783" spans="1:4" x14ac:dyDescent="0.25">
      <c r="A783" s="23"/>
      <c r="B783" s="24"/>
      <c r="C783" s="24"/>
      <c r="D783" t="str">
        <f t="shared" si="11"/>
        <v/>
      </c>
    </row>
    <row r="784" spans="1:4" x14ac:dyDescent="0.25">
      <c r="A784" s="23"/>
      <c r="B784" s="24"/>
      <c r="C784" s="24"/>
      <c r="D784" t="str">
        <f t="shared" si="11"/>
        <v/>
      </c>
    </row>
    <row r="785" spans="1:4" x14ac:dyDescent="0.25">
      <c r="A785" s="23"/>
      <c r="B785" s="24"/>
      <c r="C785" s="24"/>
      <c r="D785" t="str">
        <f t="shared" si="11"/>
        <v/>
      </c>
    </row>
    <row r="786" spans="1:4" x14ac:dyDescent="0.25">
      <c r="A786" s="23"/>
      <c r="B786" s="24"/>
      <c r="C786" s="24"/>
      <c r="D786" t="str">
        <f t="shared" si="11"/>
        <v/>
      </c>
    </row>
    <row r="787" spans="1:4" x14ac:dyDescent="0.25">
      <c r="A787" s="23"/>
      <c r="B787" s="24"/>
      <c r="C787" s="24"/>
      <c r="D787" t="str">
        <f t="shared" si="11"/>
        <v/>
      </c>
    </row>
    <row r="788" spans="1:4" x14ac:dyDescent="0.25">
      <c r="A788" s="23"/>
      <c r="B788" s="24"/>
      <c r="C788" s="24"/>
      <c r="D788" t="str">
        <f t="shared" si="11"/>
        <v/>
      </c>
    </row>
    <row r="789" spans="1:4" x14ac:dyDescent="0.25">
      <c r="A789" s="23"/>
      <c r="B789" s="24"/>
      <c r="C789" s="24"/>
      <c r="D789" t="str">
        <f t="shared" si="11"/>
        <v/>
      </c>
    </row>
    <row r="790" spans="1:4" x14ac:dyDescent="0.25">
      <c r="A790" s="23"/>
      <c r="B790" s="24"/>
      <c r="C790" s="24"/>
      <c r="D790" t="str">
        <f t="shared" si="11"/>
        <v/>
      </c>
    </row>
    <row r="791" spans="1:4" x14ac:dyDescent="0.25">
      <c r="A791" s="23"/>
      <c r="B791" s="24"/>
      <c r="C791" s="24"/>
      <c r="D791" t="str">
        <f t="shared" si="11"/>
        <v/>
      </c>
    </row>
    <row r="792" spans="1:4" x14ac:dyDescent="0.25">
      <c r="A792" s="23"/>
      <c r="B792" s="24"/>
      <c r="C792" s="24"/>
      <c r="D792" t="str">
        <f t="shared" si="11"/>
        <v/>
      </c>
    </row>
    <row r="793" spans="1:4" x14ac:dyDescent="0.25">
      <c r="A793" s="23"/>
      <c r="B793" s="24"/>
      <c r="C793" s="24"/>
      <c r="D793" t="str">
        <f t="shared" si="11"/>
        <v/>
      </c>
    </row>
    <row r="794" spans="1:4" x14ac:dyDescent="0.25">
      <c r="A794" s="23"/>
      <c r="B794" s="24"/>
      <c r="C794" s="24"/>
      <c r="D794" t="str">
        <f t="shared" si="11"/>
        <v/>
      </c>
    </row>
    <row r="795" spans="1:4" x14ac:dyDescent="0.25">
      <c r="A795" s="23"/>
      <c r="B795" s="24"/>
      <c r="C795" s="24"/>
      <c r="D795" t="str">
        <f t="shared" si="11"/>
        <v/>
      </c>
    </row>
    <row r="796" spans="1:4" x14ac:dyDescent="0.25">
      <c r="A796" s="23"/>
      <c r="B796" s="24"/>
      <c r="C796" s="24"/>
      <c r="D796" t="str">
        <f t="shared" si="11"/>
        <v/>
      </c>
    </row>
    <row r="797" spans="1:4" x14ac:dyDescent="0.25">
      <c r="A797" s="23"/>
      <c r="B797" s="24"/>
      <c r="C797" s="24"/>
      <c r="D797" t="str">
        <f t="shared" ref="D797:D860" si="12">IF(C797="","",B797)</f>
        <v/>
      </c>
    </row>
    <row r="798" spans="1:4" x14ac:dyDescent="0.25">
      <c r="A798" s="23"/>
      <c r="B798" s="24"/>
      <c r="C798" s="24"/>
      <c r="D798" t="str">
        <f t="shared" si="12"/>
        <v/>
      </c>
    </row>
    <row r="799" spans="1:4" x14ac:dyDescent="0.25">
      <c r="A799" s="23"/>
      <c r="B799" s="24"/>
      <c r="C799" s="24"/>
      <c r="D799" t="str">
        <f t="shared" si="12"/>
        <v/>
      </c>
    </row>
    <row r="800" spans="1:4" x14ac:dyDescent="0.25">
      <c r="A800" s="23"/>
      <c r="B800" s="24"/>
      <c r="C800" s="24"/>
      <c r="D800" t="str">
        <f t="shared" si="12"/>
        <v/>
      </c>
    </row>
    <row r="801" spans="1:4" x14ac:dyDescent="0.25">
      <c r="A801" s="23"/>
      <c r="B801" s="24"/>
      <c r="C801" s="24"/>
      <c r="D801" t="str">
        <f t="shared" si="12"/>
        <v/>
      </c>
    </row>
    <row r="802" spans="1:4" x14ac:dyDescent="0.25">
      <c r="A802" s="23"/>
      <c r="B802" s="24"/>
      <c r="C802" s="24"/>
      <c r="D802" t="str">
        <f t="shared" si="12"/>
        <v/>
      </c>
    </row>
    <row r="803" spans="1:4" x14ac:dyDescent="0.25">
      <c r="A803" s="23"/>
      <c r="B803" s="24"/>
      <c r="C803" s="24"/>
      <c r="D803" t="str">
        <f t="shared" si="12"/>
        <v/>
      </c>
    </row>
    <row r="804" spans="1:4" x14ac:dyDescent="0.25">
      <c r="A804" s="23"/>
      <c r="B804" s="24"/>
      <c r="C804" s="24"/>
      <c r="D804" t="str">
        <f t="shared" si="12"/>
        <v/>
      </c>
    </row>
    <row r="805" spans="1:4" x14ac:dyDescent="0.25">
      <c r="A805" s="23"/>
      <c r="B805" s="24"/>
      <c r="C805" s="24"/>
      <c r="D805" t="str">
        <f t="shared" si="12"/>
        <v/>
      </c>
    </row>
    <row r="806" spans="1:4" x14ac:dyDescent="0.25">
      <c r="A806" s="23"/>
      <c r="B806" s="24"/>
      <c r="C806" s="24"/>
      <c r="D806" t="str">
        <f t="shared" si="12"/>
        <v/>
      </c>
    </row>
    <row r="807" spans="1:4" x14ac:dyDescent="0.25">
      <c r="A807" s="23"/>
      <c r="B807" s="24"/>
      <c r="C807" s="24"/>
      <c r="D807" t="str">
        <f t="shared" si="12"/>
        <v/>
      </c>
    </row>
    <row r="808" spans="1:4" x14ac:dyDescent="0.25">
      <c r="A808" s="23"/>
      <c r="B808" s="24"/>
      <c r="C808" s="24"/>
      <c r="D808" t="str">
        <f t="shared" si="12"/>
        <v/>
      </c>
    </row>
    <row r="809" spans="1:4" x14ac:dyDescent="0.25">
      <c r="A809" s="23"/>
      <c r="B809" s="24"/>
      <c r="C809" s="24"/>
      <c r="D809" t="str">
        <f t="shared" si="12"/>
        <v/>
      </c>
    </row>
    <row r="810" spans="1:4" x14ac:dyDescent="0.25">
      <c r="A810" s="23"/>
      <c r="B810" s="24"/>
      <c r="C810" s="24"/>
      <c r="D810" t="str">
        <f t="shared" si="12"/>
        <v/>
      </c>
    </row>
    <row r="811" spans="1:4" x14ac:dyDescent="0.25">
      <c r="A811" s="23"/>
      <c r="B811" s="24"/>
      <c r="C811" s="24"/>
      <c r="D811" t="str">
        <f t="shared" si="12"/>
        <v/>
      </c>
    </row>
    <row r="812" spans="1:4" x14ac:dyDescent="0.25">
      <c r="A812" s="23"/>
      <c r="B812" s="24"/>
      <c r="C812" s="24"/>
      <c r="D812" t="str">
        <f t="shared" si="12"/>
        <v/>
      </c>
    </row>
    <row r="813" spans="1:4" x14ac:dyDescent="0.25">
      <c r="A813" s="23"/>
      <c r="B813" s="24"/>
      <c r="C813" s="24"/>
      <c r="D813" t="str">
        <f t="shared" si="12"/>
        <v/>
      </c>
    </row>
    <row r="814" spans="1:4" x14ac:dyDescent="0.25">
      <c r="A814" s="23"/>
      <c r="B814" s="24"/>
      <c r="C814" s="24"/>
      <c r="D814" t="str">
        <f t="shared" si="12"/>
        <v/>
      </c>
    </row>
    <row r="815" spans="1:4" x14ac:dyDescent="0.25">
      <c r="A815" s="23"/>
      <c r="B815" s="24"/>
      <c r="C815" s="24"/>
      <c r="D815" t="str">
        <f t="shared" si="12"/>
        <v/>
      </c>
    </row>
    <row r="816" spans="1:4" x14ac:dyDescent="0.25">
      <c r="A816" s="23"/>
      <c r="B816" s="24"/>
      <c r="C816" s="24"/>
      <c r="D816" t="str">
        <f t="shared" si="12"/>
        <v/>
      </c>
    </row>
    <row r="817" spans="1:4" x14ac:dyDescent="0.25">
      <c r="A817" s="23"/>
      <c r="B817" s="24"/>
      <c r="C817" s="24"/>
      <c r="D817" t="str">
        <f t="shared" si="12"/>
        <v/>
      </c>
    </row>
    <row r="818" spans="1:4" x14ac:dyDescent="0.25">
      <c r="A818" s="23"/>
      <c r="B818" s="24"/>
      <c r="C818" s="24"/>
      <c r="D818" t="str">
        <f t="shared" si="12"/>
        <v/>
      </c>
    </row>
    <row r="819" spans="1:4" x14ac:dyDescent="0.25">
      <c r="A819" s="23"/>
      <c r="B819" s="24"/>
      <c r="C819" s="24"/>
      <c r="D819" t="str">
        <f t="shared" si="12"/>
        <v/>
      </c>
    </row>
    <row r="820" spans="1:4" x14ac:dyDescent="0.25">
      <c r="A820" s="23"/>
      <c r="B820" s="24"/>
      <c r="C820" s="24"/>
      <c r="D820" t="str">
        <f t="shared" si="12"/>
        <v/>
      </c>
    </row>
    <row r="821" spans="1:4" x14ac:dyDescent="0.25">
      <c r="A821" s="23"/>
      <c r="B821" s="24"/>
      <c r="C821" s="24"/>
      <c r="D821" t="str">
        <f t="shared" si="12"/>
        <v/>
      </c>
    </row>
    <row r="822" spans="1:4" x14ac:dyDescent="0.25">
      <c r="A822" s="23"/>
      <c r="B822" s="24"/>
      <c r="C822" s="24"/>
      <c r="D822" t="str">
        <f t="shared" si="12"/>
        <v/>
      </c>
    </row>
    <row r="823" spans="1:4" x14ac:dyDescent="0.25">
      <c r="A823" s="23"/>
      <c r="B823" s="24"/>
      <c r="C823" s="24"/>
      <c r="D823" t="str">
        <f t="shared" si="12"/>
        <v/>
      </c>
    </row>
    <row r="824" spans="1:4" x14ac:dyDescent="0.25">
      <c r="A824" s="23"/>
      <c r="B824" s="24"/>
      <c r="C824" s="24"/>
      <c r="D824" t="str">
        <f t="shared" si="12"/>
        <v/>
      </c>
    </row>
    <row r="825" spans="1:4" x14ac:dyDescent="0.25">
      <c r="A825" s="23"/>
      <c r="B825" s="24"/>
      <c r="C825" s="24"/>
      <c r="D825" t="str">
        <f t="shared" si="12"/>
        <v/>
      </c>
    </row>
    <row r="826" spans="1:4" x14ac:dyDescent="0.25">
      <c r="A826" s="23"/>
      <c r="B826" s="24"/>
      <c r="C826" s="24"/>
      <c r="D826" t="str">
        <f t="shared" si="12"/>
        <v/>
      </c>
    </row>
    <row r="827" spans="1:4" x14ac:dyDescent="0.25">
      <c r="A827" s="23"/>
      <c r="B827" s="24"/>
      <c r="C827" s="24"/>
      <c r="D827" t="str">
        <f t="shared" si="12"/>
        <v/>
      </c>
    </row>
    <row r="828" spans="1:4" x14ac:dyDescent="0.25">
      <c r="A828" s="23"/>
      <c r="B828" s="24"/>
      <c r="C828" s="24"/>
      <c r="D828" t="str">
        <f t="shared" si="12"/>
        <v/>
      </c>
    </row>
    <row r="829" spans="1:4" x14ac:dyDescent="0.25">
      <c r="A829" s="23"/>
      <c r="B829" s="24"/>
      <c r="C829" s="24"/>
      <c r="D829" t="str">
        <f t="shared" si="12"/>
        <v/>
      </c>
    </row>
    <row r="830" spans="1:4" x14ac:dyDescent="0.25">
      <c r="A830" s="23"/>
      <c r="B830" s="24"/>
      <c r="C830" s="24"/>
      <c r="D830" t="str">
        <f t="shared" si="12"/>
        <v/>
      </c>
    </row>
    <row r="831" spans="1:4" x14ac:dyDescent="0.25">
      <c r="A831" s="23"/>
      <c r="B831" s="24"/>
      <c r="C831" s="24"/>
      <c r="D831" t="str">
        <f t="shared" si="12"/>
        <v/>
      </c>
    </row>
    <row r="832" spans="1:4" x14ac:dyDescent="0.25">
      <c r="A832" s="23"/>
      <c r="B832" s="24"/>
      <c r="C832" s="24"/>
      <c r="D832" t="str">
        <f t="shared" si="12"/>
        <v/>
      </c>
    </row>
    <row r="833" spans="1:4" x14ac:dyDescent="0.25">
      <c r="A833" s="23"/>
      <c r="B833" s="24"/>
      <c r="C833" s="24"/>
      <c r="D833" t="str">
        <f t="shared" si="12"/>
        <v/>
      </c>
    </row>
    <row r="834" spans="1:4" x14ac:dyDescent="0.25">
      <c r="A834" s="23"/>
      <c r="B834" s="24"/>
      <c r="C834" s="24"/>
      <c r="D834" t="str">
        <f t="shared" si="12"/>
        <v/>
      </c>
    </row>
    <row r="835" spans="1:4" x14ac:dyDescent="0.25">
      <c r="A835" s="23"/>
      <c r="B835" s="24"/>
      <c r="C835" s="24"/>
      <c r="D835" t="str">
        <f t="shared" si="12"/>
        <v/>
      </c>
    </row>
    <row r="836" spans="1:4" x14ac:dyDescent="0.25">
      <c r="A836" s="23"/>
      <c r="B836" s="24"/>
      <c r="C836" s="24"/>
      <c r="D836" t="str">
        <f t="shared" si="12"/>
        <v/>
      </c>
    </row>
    <row r="837" spans="1:4" x14ac:dyDescent="0.25">
      <c r="A837" s="23"/>
      <c r="B837" s="24"/>
      <c r="C837" s="24"/>
      <c r="D837" t="str">
        <f t="shared" si="12"/>
        <v/>
      </c>
    </row>
    <row r="838" spans="1:4" x14ac:dyDescent="0.25">
      <c r="A838" s="23"/>
      <c r="B838" s="24"/>
      <c r="C838" s="24"/>
      <c r="D838" t="str">
        <f t="shared" si="12"/>
        <v/>
      </c>
    </row>
    <row r="839" spans="1:4" x14ac:dyDescent="0.25">
      <c r="A839" s="23"/>
      <c r="B839" s="24"/>
      <c r="C839" s="24"/>
      <c r="D839" t="str">
        <f t="shared" si="12"/>
        <v/>
      </c>
    </row>
    <row r="840" spans="1:4" x14ac:dyDescent="0.25">
      <c r="A840" s="23"/>
      <c r="B840" s="24"/>
      <c r="C840" s="24"/>
      <c r="D840" t="str">
        <f t="shared" si="12"/>
        <v/>
      </c>
    </row>
    <row r="841" spans="1:4" x14ac:dyDescent="0.25">
      <c r="A841" s="23"/>
      <c r="B841" s="24"/>
      <c r="C841" s="24"/>
      <c r="D841" t="str">
        <f t="shared" si="12"/>
        <v/>
      </c>
    </row>
    <row r="842" spans="1:4" x14ac:dyDescent="0.25">
      <c r="A842" s="23"/>
      <c r="B842" s="24"/>
      <c r="C842" s="24"/>
      <c r="D842" t="str">
        <f t="shared" si="12"/>
        <v/>
      </c>
    </row>
    <row r="843" spans="1:4" x14ac:dyDescent="0.25">
      <c r="A843" s="23"/>
      <c r="B843" s="24"/>
      <c r="C843" s="24"/>
      <c r="D843" t="str">
        <f t="shared" si="12"/>
        <v/>
      </c>
    </row>
    <row r="844" spans="1:4" x14ac:dyDescent="0.25">
      <c r="A844" s="23"/>
      <c r="B844" s="24"/>
      <c r="C844" s="24"/>
      <c r="D844" t="str">
        <f t="shared" si="12"/>
        <v/>
      </c>
    </row>
    <row r="845" spans="1:4" x14ac:dyDescent="0.25">
      <c r="A845" s="23"/>
      <c r="B845" s="24"/>
      <c r="C845" s="24"/>
      <c r="D845" t="str">
        <f t="shared" si="12"/>
        <v/>
      </c>
    </row>
    <row r="846" spans="1:4" x14ac:dyDescent="0.25">
      <c r="A846" s="23"/>
      <c r="B846" s="24"/>
      <c r="C846" s="24"/>
      <c r="D846" t="str">
        <f t="shared" si="12"/>
        <v/>
      </c>
    </row>
    <row r="847" spans="1:4" x14ac:dyDescent="0.25">
      <c r="A847" s="23"/>
      <c r="B847" s="24"/>
      <c r="C847" s="24"/>
      <c r="D847" t="str">
        <f t="shared" si="12"/>
        <v/>
      </c>
    </row>
    <row r="848" spans="1:4" x14ac:dyDescent="0.25">
      <c r="A848" s="23"/>
      <c r="B848" s="24"/>
      <c r="C848" s="24"/>
      <c r="D848" t="str">
        <f t="shared" si="12"/>
        <v/>
      </c>
    </row>
    <row r="849" spans="1:4" x14ac:dyDescent="0.25">
      <c r="A849" s="23"/>
      <c r="B849" s="24"/>
      <c r="C849" s="24"/>
      <c r="D849" t="str">
        <f t="shared" si="12"/>
        <v/>
      </c>
    </row>
    <row r="850" spans="1:4" x14ac:dyDescent="0.25">
      <c r="A850" s="23"/>
      <c r="B850" s="24"/>
      <c r="C850" s="24"/>
      <c r="D850" t="str">
        <f t="shared" si="12"/>
        <v/>
      </c>
    </row>
    <row r="851" spans="1:4" x14ac:dyDescent="0.25">
      <c r="A851" s="23"/>
      <c r="B851" s="24"/>
      <c r="C851" s="24"/>
      <c r="D851" t="str">
        <f t="shared" si="12"/>
        <v/>
      </c>
    </row>
    <row r="852" spans="1:4" x14ac:dyDescent="0.25">
      <c r="A852" s="23"/>
      <c r="B852" s="24"/>
      <c r="C852" s="24"/>
      <c r="D852" t="str">
        <f t="shared" si="12"/>
        <v/>
      </c>
    </row>
    <row r="853" spans="1:4" x14ac:dyDescent="0.25">
      <c r="A853" s="23"/>
      <c r="B853" s="24"/>
      <c r="C853" s="24"/>
      <c r="D853" t="str">
        <f t="shared" si="12"/>
        <v/>
      </c>
    </row>
    <row r="854" spans="1:4" x14ac:dyDescent="0.25">
      <c r="A854" s="23"/>
      <c r="B854" s="24"/>
      <c r="C854" s="24"/>
      <c r="D854" t="str">
        <f t="shared" si="12"/>
        <v/>
      </c>
    </row>
    <row r="855" spans="1:4" x14ac:dyDescent="0.25">
      <c r="A855" s="23"/>
      <c r="B855" s="24"/>
      <c r="C855" s="24"/>
      <c r="D855" t="str">
        <f t="shared" si="12"/>
        <v/>
      </c>
    </row>
    <row r="856" spans="1:4" x14ac:dyDescent="0.25">
      <c r="A856" s="23"/>
      <c r="B856" s="24"/>
      <c r="C856" s="24"/>
      <c r="D856" t="str">
        <f t="shared" si="12"/>
        <v/>
      </c>
    </row>
    <row r="857" spans="1:4" x14ac:dyDescent="0.25">
      <c r="A857" s="23"/>
      <c r="B857" s="24"/>
      <c r="C857" s="24"/>
      <c r="D857" t="str">
        <f t="shared" si="12"/>
        <v/>
      </c>
    </row>
    <row r="858" spans="1:4" x14ac:dyDescent="0.25">
      <c r="A858" s="23"/>
      <c r="B858" s="24"/>
      <c r="C858" s="24"/>
      <c r="D858" t="str">
        <f t="shared" si="12"/>
        <v/>
      </c>
    </row>
    <row r="859" spans="1:4" x14ac:dyDescent="0.25">
      <c r="A859" s="23"/>
      <c r="B859" s="24"/>
      <c r="C859" s="24"/>
      <c r="D859" t="str">
        <f t="shared" si="12"/>
        <v/>
      </c>
    </row>
    <row r="860" spans="1:4" x14ac:dyDescent="0.25">
      <c r="A860" s="23"/>
      <c r="B860" s="24"/>
      <c r="C860" s="24"/>
      <c r="D860" t="str">
        <f t="shared" si="12"/>
        <v/>
      </c>
    </row>
    <row r="861" spans="1:4" x14ac:dyDescent="0.25">
      <c r="A861" s="23"/>
      <c r="B861" s="24"/>
      <c r="C861" s="24"/>
      <c r="D861" t="str">
        <f t="shared" ref="D861:D924" si="13">IF(C861="","",B861)</f>
        <v/>
      </c>
    </row>
    <row r="862" spans="1:4" x14ac:dyDescent="0.25">
      <c r="A862" s="23"/>
      <c r="B862" s="24"/>
      <c r="C862" s="24"/>
      <c r="D862" t="str">
        <f t="shared" si="13"/>
        <v/>
      </c>
    </row>
    <row r="863" spans="1:4" x14ac:dyDescent="0.25">
      <c r="A863" s="23"/>
      <c r="B863" s="24"/>
      <c r="C863" s="24"/>
      <c r="D863" t="str">
        <f t="shared" si="13"/>
        <v/>
      </c>
    </row>
    <row r="864" spans="1:4" x14ac:dyDescent="0.25">
      <c r="A864" s="23"/>
      <c r="B864" s="24"/>
      <c r="C864" s="24"/>
      <c r="D864" t="str">
        <f t="shared" si="13"/>
        <v/>
      </c>
    </row>
    <row r="865" spans="1:4" x14ac:dyDescent="0.25">
      <c r="A865" s="23"/>
      <c r="B865" s="24"/>
      <c r="C865" s="24"/>
      <c r="D865" t="str">
        <f t="shared" si="13"/>
        <v/>
      </c>
    </row>
    <row r="866" spans="1:4" x14ac:dyDescent="0.25">
      <c r="A866" s="23"/>
      <c r="B866" s="24"/>
      <c r="C866" s="24"/>
      <c r="D866" t="str">
        <f t="shared" si="13"/>
        <v/>
      </c>
    </row>
    <row r="867" spans="1:4" x14ac:dyDescent="0.25">
      <c r="A867" s="23"/>
      <c r="B867" s="24"/>
      <c r="C867" s="24"/>
      <c r="D867" t="str">
        <f t="shared" si="13"/>
        <v/>
      </c>
    </row>
    <row r="868" spans="1:4" x14ac:dyDescent="0.25">
      <c r="A868" s="23"/>
      <c r="B868" s="24"/>
      <c r="C868" s="24"/>
      <c r="D868" t="str">
        <f t="shared" si="13"/>
        <v/>
      </c>
    </row>
    <row r="869" spans="1:4" x14ac:dyDescent="0.25">
      <c r="A869" s="23"/>
      <c r="B869" s="24"/>
      <c r="C869" s="24"/>
      <c r="D869" t="str">
        <f t="shared" si="13"/>
        <v/>
      </c>
    </row>
    <row r="870" spans="1:4" x14ac:dyDescent="0.25">
      <c r="A870" s="23"/>
      <c r="B870" s="24"/>
      <c r="C870" s="24"/>
      <c r="D870" t="str">
        <f t="shared" si="13"/>
        <v/>
      </c>
    </row>
    <row r="871" spans="1:4" x14ac:dyDescent="0.25">
      <c r="A871" s="23"/>
      <c r="B871" s="24"/>
      <c r="C871" s="24"/>
      <c r="D871" t="str">
        <f t="shared" si="13"/>
        <v/>
      </c>
    </row>
    <row r="872" spans="1:4" x14ac:dyDescent="0.25">
      <c r="A872" s="23"/>
      <c r="B872" s="24"/>
      <c r="C872" s="24"/>
      <c r="D872" t="str">
        <f t="shared" si="13"/>
        <v/>
      </c>
    </row>
    <row r="873" spans="1:4" x14ac:dyDescent="0.25">
      <c r="A873" s="23"/>
      <c r="B873" s="24"/>
      <c r="C873" s="24"/>
      <c r="D873" t="str">
        <f t="shared" si="13"/>
        <v/>
      </c>
    </row>
    <row r="874" spans="1:4" x14ac:dyDescent="0.25">
      <c r="A874" s="23"/>
      <c r="B874" s="24"/>
      <c r="C874" s="24"/>
      <c r="D874" t="str">
        <f t="shared" si="13"/>
        <v/>
      </c>
    </row>
    <row r="875" spans="1:4" x14ac:dyDescent="0.25">
      <c r="A875" s="23"/>
      <c r="B875" s="24"/>
      <c r="C875" s="24"/>
      <c r="D875" t="str">
        <f t="shared" si="13"/>
        <v/>
      </c>
    </row>
    <row r="876" spans="1:4" x14ac:dyDescent="0.25">
      <c r="A876" s="23"/>
      <c r="B876" s="24"/>
      <c r="C876" s="24"/>
      <c r="D876" t="str">
        <f t="shared" si="13"/>
        <v/>
      </c>
    </row>
    <row r="877" spans="1:4" x14ac:dyDescent="0.25">
      <c r="A877" s="23"/>
      <c r="B877" s="24"/>
      <c r="C877" s="24"/>
      <c r="D877" t="str">
        <f t="shared" si="13"/>
        <v/>
      </c>
    </row>
    <row r="878" spans="1:4" x14ac:dyDescent="0.25">
      <c r="A878" s="23"/>
      <c r="B878" s="24"/>
      <c r="C878" s="24"/>
      <c r="D878" t="str">
        <f t="shared" si="13"/>
        <v/>
      </c>
    </row>
    <row r="879" spans="1:4" x14ac:dyDescent="0.25">
      <c r="A879" s="23"/>
      <c r="B879" s="24"/>
      <c r="C879" s="24"/>
      <c r="D879" t="str">
        <f t="shared" si="13"/>
        <v/>
      </c>
    </row>
    <row r="880" spans="1:4" x14ac:dyDescent="0.25">
      <c r="A880" s="23"/>
      <c r="B880" s="24"/>
      <c r="C880" s="24"/>
      <c r="D880" t="str">
        <f t="shared" si="13"/>
        <v/>
      </c>
    </row>
    <row r="881" spans="1:4" x14ac:dyDescent="0.25">
      <c r="A881" s="23"/>
      <c r="B881" s="24"/>
      <c r="C881" s="24"/>
      <c r="D881" t="str">
        <f t="shared" si="13"/>
        <v/>
      </c>
    </row>
    <row r="882" spans="1:4" x14ac:dyDescent="0.25">
      <c r="A882" s="23"/>
      <c r="B882" s="24"/>
      <c r="C882" s="24"/>
      <c r="D882" t="str">
        <f t="shared" si="13"/>
        <v/>
      </c>
    </row>
    <row r="883" spans="1:4" x14ac:dyDescent="0.25">
      <c r="A883" s="23"/>
      <c r="B883" s="24"/>
      <c r="C883" s="24"/>
      <c r="D883" t="str">
        <f t="shared" si="13"/>
        <v/>
      </c>
    </row>
    <row r="884" spans="1:4" x14ac:dyDescent="0.25">
      <c r="A884" s="23"/>
      <c r="B884" s="24"/>
      <c r="C884" s="24"/>
      <c r="D884" t="str">
        <f t="shared" si="13"/>
        <v/>
      </c>
    </row>
    <row r="885" spans="1:4" x14ac:dyDescent="0.25">
      <c r="A885" s="23"/>
      <c r="B885" s="24"/>
      <c r="C885" s="24"/>
      <c r="D885" t="str">
        <f t="shared" si="13"/>
        <v/>
      </c>
    </row>
    <row r="886" spans="1:4" x14ac:dyDescent="0.25">
      <c r="A886" s="23"/>
      <c r="B886" s="24"/>
      <c r="C886" s="24"/>
      <c r="D886" t="str">
        <f t="shared" si="13"/>
        <v/>
      </c>
    </row>
    <row r="887" spans="1:4" x14ac:dyDescent="0.25">
      <c r="A887" s="23"/>
      <c r="B887" s="24"/>
      <c r="C887" s="24"/>
      <c r="D887" t="str">
        <f t="shared" si="13"/>
        <v/>
      </c>
    </row>
    <row r="888" spans="1:4" x14ac:dyDescent="0.25">
      <c r="A888" s="23"/>
      <c r="B888" s="24"/>
      <c r="C888" s="24"/>
      <c r="D888" t="str">
        <f t="shared" si="13"/>
        <v/>
      </c>
    </row>
    <row r="889" spans="1:4" x14ac:dyDescent="0.25">
      <c r="A889" s="23"/>
      <c r="B889" s="24"/>
      <c r="C889" s="24"/>
      <c r="D889" t="str">
        <f t="shared" si="13"/>
        <v/>
      </c>
    </row>
    <row r="890" spans="1:4" x14ac:dyDescent="0.25">
      <c r="A890" s="23"/>
      <c r="B890" s="24"/>
      <c r="C890" s="24"/>
      <c r="D890" t="str">
        <f t="shared" si="13"/>
        <v/>
      </c>
    </row>
    <row r="891" spans="1:4" x14ac:dyDescent="0.25">
      <c r="A891" s="23"/>
      <c r="B891" s="24"/>
      <c r="C891" s="24"/>
      <c r="D891" t="str">
        <f t="shared" si="13"/>
        <v/>
      </c>
    </row>
    <row r="892" spans="1:4" x14ac:dyDescent="0.25">
      <c r="A892" s="23"/>
      <c r="B892" s="24"/>
      <c r="C892" s="24"/>
      <c r="D892" t="str">
        <f t="shared" si="13"/>
        <v/>
      </c>
    </row>
    <row r="893" spans="1:4" x14ac:dyDescent="0.25">
      <c r="A893" s="23"/>
      <c r="B893" s="24"/>
      <c r="C893" s="24"/>
      <c r="D893" t="str">
        <f t="shared" si="13"/>
        <v/>
      </c>
    </row>
    <row r="894" spans="1:4" x14ac:dyDescent="0.25">
      <c r="A894" s="23"/>
      <c r="B894" s="24"/>
      <c r="C894" s="24"/>
      <c r="D894" t="str">
        <f t="shared" si="13"/>
        <v/>
      </c>
    </row>
    <row r="895" spans="1:4" x14ac:dyDescent="0.25">
      <c r="A895" s="23"/>
      <c r="B895" s="24"/>
      <c r="C895" s="24"/>
      <c r="D895" t="str">
        <f t="shared" si="13"/>
        <v/>
      </c>
    </row>
    <row r="896" spans="1:4" x14ac:dyDescent="0.25">
      <c r="A896" s="23"/>
      <c r="B896" s="24"/>
      <c r="C896" s="24"/>
      <c r="D896" t="str">
        <f t="shared" si="13"/>
        <v/>
      </c>
    </row>
    <row r="897" spans="1:4" x14ac:dyDescent="0.25">
      <c r="A897" s="23"/>
      <c r="B897" s="24"/>
      <c r="C897" s="24"/>
      <c r="D897" t="str">
        <f t="shared" si="13"/>
        <v/>
      </c>
    </row>
    <row r="898" spans="1:4" x14ac:dyDescent="0.25">
      <c r="A898" s="23"/>
      <c r="B898" s="24"/>
      <c r="C898" s="24"/>
      <c r="D898" t="str">
        <f t="shared" si="13"/>
        <v/>
      </c>
    </row>
    <row r="899" spans="1:4" x14ac:dyDescent="0.25">
      <c r="A899" s="23"/>
      <c r="B899" s="24"/>
      <c r="C899" s="24"/>
      <c r="D899" t="str">
        <f t="shared" si="13"/>
        <v/>
      </c>
    </row>
    <row r="900" spans="1:4" x14ac:dyDescent="0.25">
      <c r="A900" s="23"/>
      <c r="B900" s="24"/>
      <c r="C900" s="24"/>
      <c r="D900" t="str">
        <f t="shared" si="13"/>
        <v/>
      </c>
    </row>
    <row r="901" spans="1:4" x14ac:dyDescent="0.25">
      <c r="A901" s="23"/>
      <c r="B901" s="24"/>
      <c r="C901" s="24"/>
      <c r="D901" t="str">
        <f t="shared" si="13"/>
        <v/>
      </c>
    </row>
    <row r="902" spans="1:4" x14ac:dyDescent="0.25">
      <c r="A902" s="23"/>
      <c r="B902" s="24"/>
      <c r="C902" s="24"/>
      <c r="D902" t="str">
        <f t="shared" si="13"/>
        <v/>
      </c>
    </row>
    <row r="903" spans="1:4" x14ac:dyDescent="0.25">
      <c r="A903" s="23"/>
      <c r="B903" s="24"/>
      <c r="C903" s="24"/>
      <c r="D903" t="str">
        <f t="shared" si="13"/>
        <v/>
      </c>
    </row>
    <row r="904" spans="1:4" x14ac:dyDescent="0.25">
      <c r="A904" s="23"/>
      <c r="B904" s="24"/>
      <c r="C904" s="24"/>
      <c r="D904" t="str">
        <f t="shared" si="13"/>
        <v/>
      </c>
    </row>
    <row r="905" spans="1:4" x14ac:dyDescent="0.25">
      <c r="A905" s="23"/>
      <c r="B905" s="24"/>
      <c r="C905" s="24"/>
      <c r="D905" t="str">
        <f t="shared" si="13"/>
        <v/>
      </c>
    </row>
    <row r="906" spans="1:4" x14ac:dyDescent="0.25">
      <c r="A906" s="23"/>
      <c r="B906" s="24"/>
      <c r="C906" s="24"/>
      <c r="D906" t="str">
        <f t="shared" si="13"/>
        <v/>
      </c>
    </row>
    <row r="907" spans="1:4" x14ac:dyDescent="0.25">
      <c r="A907" s="23"/>
      <c r="B907" s="24"/>
      <c r="C907" s="24"/>
      <c r="D907" t="str">
        <f t="shared" si="13"/>
        <v/>
      </c>
    </row>
    <row r="908" spans="1:4" x14ac:dyDescent="0.25">
      <c r="A908" s="23"/>
      <c r="B908" s="24"/>
      <c r="C908" s="24"/>
      <c r="D908" t="str">
        <f t="shared" si="13"/>
        <v/>
      </c>
    </row>
    <row r="909" spans="1:4" x14ac:dyDescent="0.25">
      <c r="A909" s="23"/>
      <c r="B909" s="24"/>
      <c r="C909" s="24"/>
      <c r="D909" t="str">
        <f t="shared" si="13"/>
        <v/>
      </c>
    </row>
    <row r="910" spans="1:4" x14ac:dyDescent="0.25">
      <c r="A910" s="23"/>
      <c r="B910" s="24"/>
      <c r="C910" s="24"/>
      <c r="D910" t="str">
        <f t="shared" si="13"/>
        <v/>
      </c>
    </row>
    <row r="911" spans="1:4" x14ac:dyDescent="0.25">
      <c r="A911" s="23"/>
      <c r="B911" s="24"/>
      <c r="C911" s="24"/>
      <c r="D911" t="str">
        <f t="shared" si="13"/>
        <v/>
      </c>
    </row>
    <row r="912" spans="1:4" x14ac:dyDescent="0.25">
      <c r="A912" s="23"/>
      <c r="B912" s="24"/>
      <c r="C912" s="24"/>
      <c r="D912" t="str">
        <f t="shared" si="13"/>
        <v/>
      </c>
    </row>
    <row r="913" spans="1:4" x14ac:dyDescent="0.25">
      <c r="A913" s="23"/>
      <c r="B913" s="24"/>
      <c r="C913" s="24"/>
      <c r="D913" t="str">
        <f t="shared" si="13"/>
        <v/>
      </c>
    </row>
    <row r="914" spans="1:4" x14ac:dyDescent="0.25">
      <c r="A914" s="23"/>
      <c r="B914" s="24"/>
      <c r="C914" s="24"/>
      <c r="D914" t="str">
        <f t="shared" si="13"/>
        <v/>
      </c>
    </row>
    <row r="915" spans="1:4" x14ac:dyDescent="0.25">
      <c r="A915" s="23"/>
      <c r="B915" s="24"/>
      <c r="C915" s="24"/>
      <c r="D915" t="str">
        <f t="shared" si="13"/>
        <v/>
      </c>
    </row>
    <row r="916" spans="1:4" x14ac:dyDescent="0.25">
      <c r="A916" s="23"/>
      <c r="B916" s="24"/>
      <c r="C916" s="24"/>
      <c r="D916" t="str">
        <f t="shared" si="13"/>
        <v/>
      </c>
    </row>
    <row r="917" spans="1:4" x14ac:dyDescent="0.25">
      <c r="A917" s="23"/>
      <c r="B917" s="24"/>
      <c r="C917" s="24"/>
      <c r="D917" t="str">
        <f t="shared" si="13"/>
        <v/>
      </c>
    </row>
    <row r="918" spans="1:4" x14ac:dyDescent="0.25">
      <c r="A918" s="23"/>
      <c r="B918" s="24"/>
      <c r="C918" s="24"/>
      <c r="D918" t="str">
        <f t="shared" si="13"/>
        <v/>
      </c>
    </row>
    <row r="919" spans="1:4" x14ac:dyDescent="0.25">
      <c r="A919" s="23"/>
      <c r="B919" s="24"/>
      <c r="C919" s="24"/>
      <c r="D919" t="str">
        <f t="shared" si="13"/>
        <v/>
      </c>
    </row>
    <row r="920" spans="1:4" x14ac:dyDescent="0.25">
      <c r="A920" s="23"/>
      <c r="B920" s="24"/>
      <c r="C920" s="24"/>
      <c r="D920" t="str">
        <f t="shared" si="13"/>
        <v/>
      </c>
    </row>
    <row r="921" spans="1:4" x14ac:dyDescent="0.25">
      <c r="A921" s="23"/>
      <c r="B921" s="24"/>
      <c r="C921" s="24"/>
      <c r="D921" t="str">
        <f t="shared" si="13"/>
        <v/>
      </c>
    </row>
    <row r="922" spans="1:4" x14ac:dyDescent="0.25">
      <c r="A922" s="23"/>
      <c r="B922" s="24"/>
      <c r="C922" s="24"/>
      <c r="D922" t="str">
        <f t="shared" si="13"/>
        <v/>
      </c>
    </row>
    <row r="923" spans="1:4" x14ac:dyDescent="0.25">
      <c r="A923" s="23"/>
      <c r="B923" s="24"/>
      <c r="C923" s="24"/>
      <c r="D923" t="str">
        <f t="shared" si="13"/>
        <v/>
      </c>
    </row>
    <row r="924" spans="1:4" x14ac:dyDescent="0.25">
      <c r="A924" s="23"/>
      <c r="B924" s="24"/>
      <c r="C924" s="24"/>
      <c r="D924" t="str">
        <f t="shared" si="13"/>
        <v/>
      </c>
    </row>
    <row r="925" spans="1:4" x14ac:dyDescent="0.25">
      <c r="A925" s="23"/>
      <c r="B925" s="24"/>
      <c r="C925" s="24"/>
      <c r="D925" t="str">
        <f t="shared" ref="D925:D988" si="14">IF(C925="","",B925)</f>
        <v/>
      </c>
    </row>
    <row r="926" spans="1:4" x14ac:dyDescent="0.25">
      <c r="A926" s="23"/>
      <c r="B926" s="24"/>
      <c r="C926" s="24"/>
      <c r="D926" t="str">
        <f t="shared" si="14"/>
        <v/>
      </c>
    </row>
    <row r="927" spans="1:4" x14ac:dyDescent="0.25">
      <c r="A927" s="23"/>
      <c r="B927" s="24"/>
      <c r="C927" s="24"/>
      <c r="D927" t="str">
        <f t="shared" si="14"/>
        <v/>
      </c>
    </row>
    <row r="928" spans="1:4" x14ac:dyDescent="0.25">
      <c r="A928" s="23"/>
      <c r="B928" s="24"/>
      <c r="C928" s="24"/>
      <c r="D928" t="str">
        <f t="shared" si="14"/>
        <v/>
      </c>
    </row>
    <row r="929" spans="1:4" x14ac:dyDescent="0.25">
      <c r="A929" s="23"/>
      <c r="B929" s="24"/>
      <c r="C929" s="24"/>
      <c r="D929" t="str">
        <f t="shared" si="14"/>
        <v/>
      </c>
    </row>
    <row r="930" spans="1:4" x14ac:dyDescent="0.25">
      <c r="A930" s="23"/>
      <c r="B930" s="24"/>
      <c r="C930" s="24"/>
      <c r="D930" t="str">
        <f t="shared" si="14"/>
        <v/>
      </c>
    </row>
    <row r="931" spans="1:4" x14ac:dyDescent="0.25">
      <c r="A931" s="23"/>
      <c r="B931" s="24"/>
      <c r="C931" s="24"/>
      <c r="D931" t="str">
        <f t="shared" si="14"/>
        <v/>
      </c>
    </row>
    <row r="932" spans="1:4" x14ac:dyDescent="0.25">
      <c r="A932" s="23"/>
      <c r="B932" s="24"/>
      <c r="C932" s="24"/>
      <c r="D932" t="str">
        <f t="shared" si="14"/>
        <v/>
      </c>
    </row>
    <row r="933" spans="1:4" x14ac:dyDescent="0.25">
      <c r="A933" s="23"/>
      <c r="B933" s="24"/>
      <c r="C933" s="24"/>
      <c r="D933" t="str">
        <f t="shared" si="14"/>
        <v/>
      </c>
    </row>
    <row r="934" spans="1:4" x14ac:dyDescent="0.25">
      <c r="A934" s="23"/>
      <c r="B934" s="24"/>
      <c r="C934" s="24"/>
      <c r="D934" t="str">
        <f t="shared" si="14"/>
        <v/>
      </c>
    </row>
    <row r="935" spans="1:4" x14ac:dyDescent="0.25">
      <c r="A935" s="23"/>
      <c r="B935" s="24"/>
      <c r="C935" s="24"/>
      <c r="D935" t="str">
        <f t="shared" si="14"/>
        <v/>
      </c>
    </row>
    <row r="936" spans="1:4" x14ac:dyDescent="0.25">
      <c r="A936" s="23"/>
      <c r="B936" s="24"/>
      <c r="C936" s="24"/>
      <c r="D936" t="str">
        <f t="shared" si="14"/>
        <v/>
      </c>
    </row>
    <row r="937" spans="1:4" x14ac:dyDescent="0.25">
      <c r="A937" s="23"/>
      <c r="B937" s="24"/>
      <c r="C937" s="24"/>
      <c r="D937" t="str">
        <f t="shared" si="14"/>
        <v/>
      </c>
    </row>
    <row r="938" spans="1:4" x14ac:dyDescent="0.25">
      <c r="A938" s="23"/>
      <c r="B938" s="24"/>
      <c r="C938" s="24"/>
      <c r="D938" t="str">
        <f t="shared" si="14"/>
        <v/>
      </c>
    </row>
    <row r="939" spans="1:4" x14ac:dyDescent="0.25">
      <c r="A939" s="23"/>
      <c r="B939" s="24"/>
      <c r="C939" s="24"/>
      <c r="D939" t="str">
        <f t="shared" si="14"/>
        <v/>
      </c>
    </row>
    <row r="940" spans="1:4" x14ac:dyDescent="0.25">
      <c r="A940" s="23"/>
      <c r="B940" s="24"/>
      <c r="C940" s="24"/>
      <c r="D940" t="str">
        <f t="shared" si="14"/>
        <v/>
      </c>
    </row>
    <row r="941" spans="1:4" x14ac:dyDescent="0.25">
      <c r="A941" s="23"/>
      <c r="B941" s="24"/>
      <c r="C941" s="24"/>
      <c r="D941" t="str">
        <f t="shared" si="14"/>
        <v/>
      </c>
    </row>
    <row r="942" spans="1:4" x14ac:dyDescent="0.25">
      <c r="A942" s="23"/>
      <c r="B942" s="24"/>
      <c r="C942" s="24"/>
      <c r="D942" t="str">
        <f t="shared" si="14"/>
        <v/>
      </c>
    </row>
    <row r="943" spans="1:4" x14ac:dyDescent="0.25">
      <c r="A943" s="23"/>
      <c r="B943" s="24"/>
      <c r="C943" s="24"/>
      <c r="D943" t="str">
        <f t="shared" si="14"/>
        <v/>
      </c>
    </row>
    <row r="944" spans="1:4" x14ac:dyDescent="0.25">
      <c r="A944" s="23"/>
      <c r="B944" s="24"/>
      <c r="C944" s="24"/>
      <c r="D944" t="str">
        <f t="shared" si="14"/>
        <v/>
      </c>
    </row>
    <row r="945" spans="1:4" x14ac:dyDescent="0.25">
      <c r="A945" s="23"/>
      <c r="B945" s="24"/>
      <c r="C945" s="24"/>
      <c r="D945" t="str">
        <f t="shared" si="14"/>
        <v/>
      </c>
    </row>
    <row r="946" spans="1:4" x14ac:dyDescent="0.25">
      <c r="A946" s="23"/>
      <c r="B946" s="24"/>
      <c r="C946" s="24"/>
      <c r="D946" t="str">
        <f t="shared" si="14"/>
        <v/>
      </c>
    </row>
    <row r="947" spans="1:4" x14ac:dyDescent="0.25">
      <c r="A947" s="23"/>
      <c r="B947" s="24"/>
      <c r="C947" s="24"/>
      <c r="D947" t="str">
        <f t="shared" si="14"/>
        <v/>
      </c>
    </row>
    <row r="948" spans="1:4" x14ac:dyDescent="0.25">
      <c r="A948" s="23"/>
      <c r="B948" s="24"/>
      <c r="C948" s="24"/>
      <c r="D948" t="str">
        <f t="shared" si="14"/>
        <v/>
      </c>
    </row>
    <row r="949" spans="1:4" x14ac:dyDescent="0.25">
      <c r="A949" s="23"/>
      <c r="B949" s="24"/>
      <c r="C949" s="24"/>
      <c r="D949" t="str">
        <f t="shared" si="14"/>
        <v/>
      </c>
    </row>
    <row r="950" spans="1:4" x14ac:dyDescent="0.25">
      <c r="A950" s="23"/>
      <c r="B950" s="24"/>
      <c r="C950" s="24"/>
      <c r="D950" t="str">
        <f t="shared" si="14"/>
        <v/>
      </c>
    </row>
    <row r="951" spans="1:4" x14ac:dyDescent="0.25">
      <c r="A951" s="23"/>
      <c r="B951" s="24"/>
      <c r="C951" s="24"/>
      <c r="D951" t="str">
        <f t="shared" si="14"/>
        <v/>
      </c>
    </row>
    <row r="952" spans="1:4" x14ac:dyDescent="0.25">
      <c r="A952" s="23"/>
      <c r="B952" s="24"/>
      <c r="C952" s="24"/>
      <c r="D952" t="str">
        <f t="shared" si="14"/>
        <v/>
      </c>
    </row>
    <row r="953" spans="1:4" x14ac:dyDescent="0.25">
      <c r="A953" s="23"/>
      <c r="B953" s="24"/>
      <c r="C953" s="24"/>
      <c r="D953" t="str">
        <f t="shared" si="14"/>
        <v/>
      </c>
    </row>
    <row r="954" spans="1:4" x14ac:dyDescent="0.25">
      <c r="A954" s="23"/>
      <c r="B954" s="24"/>
      <c r="C954" s="24"/>
      <c r="D954" t="str">
        <f t="shared" si="14"/>
        <v/>
      </c>
    </row>
    <row r="955" spans="1:4" x14ac:dyDescent="0.25">
      <c r="A955" s="23"/>
      <c r="B955" s="24"/>
      <c r="C955" s="24"/>
      <c r="D955" t="str">
        <f t="shared" si="14"/>
        <v/>
      </c>
    </row>
    <row r="956" spans="1:4" x14ac:dyDescent="0.25">
      <c r="A956" s="23"/>
      <c r="B956" s="24"/>
      <c r="C956" s="24"/>
      <c r="D956" t="str">
        <f t="shared" si="14"/>
        <v/>
      </c>
    </row>
    <row r="957" spans="1:4" x14ac:dyDescent="0.25">
      <c r="A957" s="23"/>
      <c r="B957" s="24"/>
      <c r="C957" s="24"/>
      <c r="D957" t="str">
        <f t="shared" si="14"/>
        <v/>
      </c>
    </row>
    <row r="958" spans="1:4" x14ac:dyDescent="0.25">
      <c r="A958" s="23"/>
      <c r="B958" s="24"/>
      <c r="C958" s="24"/>
      <c r="D958" t="str">
        <f t="shared" si="14"/>
        <v/>
      </c>
    </row>
    <row r="959" spans="1:4" x14ac:dyDescent="0.25">
      <c r="A959" s="23"/>
      <c r="B959" s="24"/>
      <c r="C959" s="24"/>
      <c r="D959" t="str">
        <f t="shared" si="14"/>
        <v/>
      </c>
    </row>
    <row r="960" spans="1:4" x14ac:dyDescent="0.25">
      <c r="A960" s="23"/>
      <c r="B960" s="24"/>
      <c r="C960" s="24"/>
      <c r="D960" t="str">
        <f t="shared" si="14"/>
        <v/>
      </c>
    </row>
    <row r="961" spans="1:4" x14ac:dyDescent="0.25">
      <c r="A961" s="23"/>
      <c r="B961" s="24"/>
      <c r="C961" s="24"/>
      <c r="D961" t="str">
        <f t="shared" si="14"/>
        <v/>
      </c>
    </row>
    <row r="962" spans="1:4" x14ac:dyDescent="0.25">
      <c r="A962" s="23"/>
      <c r="B962" s="24"/>
      <c r="C962" s="24"/>
      <c r="D962" t="str">
        <f t="shared" si="14"/>
        <v/>
      </c>
    </row>
    <row r="963" spans="1:4" x14ac:dyDescent="0.25">
      <c r="A963" s="23"/>
      <c r="B963" s="24"/>
      <c r="C963" s="24"/>
      <c r="D963" t="str">
        <f t="shared" si="14"/>
        <v/>
      </c>
    </row>
    <row r="964" spans="1:4" x14ac:dyDescent="0.25">
      <c r="A964" s="23"/>
      <c r="B964" s="24"/>
      <c r="C964" s="24"/>
      <c r="D964" t="str">
        <f t="shared" si="14"/>
        <v/>
      </c>
    </row>
    <row r="965" spans="1:4" x14ac:dyDescent="0.25">
      <c r="A965" s="23"/>
      <c r="B965" s="24"/>
      <c r="C965" s="24"/>
      <c r="D965" t="str">
        <f t="shared" si="14"/>
        <v/>
      </c>
    </row>
    <row r="966" spans="1:4" x14ac:dyDescent="0.25">
      <c r="A966" s="23"/>
      <c r="B966" s="24"/>
      <c r="C966" s="24"/>
      <c r="D966" t="str">
        <f t="shared" si="14"/>
        <v/>
      </c>
    </row>
    <row r="967" spans="1:4" x14ac:dyDescent="0.25">
      <c r="A967" s="23"/>
      <c r="B967" s="24"/>
      <c r="C967" s="24"/>
      <c r="D967" t="str">
        <f t="shared" si="14"/>
        <v/>
      </c>
    </row>
    <row r="968" spans="1:4" x14ac:dyDescent="0.25">
      <c r="A968" s="23"/>
      <c r="B968" s="24"/>
      <c r="C968" s="24"/>
      <c r="D968" t="str">
        <f t="shared" si="14"/>
        <v/>
      </c>
    </row>
    <row r="969" spans="1:4" x14ac:dyDescent="0.25">
      <c r="A969" s="23"/>
      <c r="B969" s="24"/>
      <c r="C969" s="24"/>
      <c r="D969" t="str">
        <f t="shared" si="14"/>
        <v/>
      </c>
    </row>
    <row r="970" spans="1:4" x14ac:dyDescent="0.25">
      <c r="A970" s="23"/>
      <c r="B970" s="24"/>
      <c r="C970" s="24"/>
      <c r="D970" t="str">
        <f t="shared" si="14"/>
        <v/>
      </c>
    </row>
    <row r="971" spans="1:4" x14ac:dyDescent="0.25">
      <c r="A971" s="23"/>
      <c r="B971" s="24"/>
      <c r="C971" s="24"/>
      <c r="D971" t="str">
        <f t="shared" si="14"/>
        <v/>
      </c>
    </row>
    <row r="972" spans="1:4" x14ac:dyDescent="0.25">
      <c r="A972" s="23"/>
      <c r="B972" s="24"/>
      <c r="C972" s="24"/>
      <c r="D972" t="str">
        <f t="shared" si="14"/>
        <v/>
      </c>
    </row>
    <row r="973" spans="1:4" x14ac:dyDescent="0.25">
      <c r="A973" s="23"/>
      <c r="B973" s="24"/>
      <c r="C973" s="24"/>
      <c r="D973" t="str">
        <f t="shared" si="14"/>
        <v/>
      </c>
    </row>
    <row r="974" spans="1:4" x14ac:dyDescent="0.25">
      <c r="A974" s="23"/>
      <c r="B974" s="24"/>
      <c r="C974" s="24"/>
      <c r="D974" t="str">
        <f t="shared" si="14"/>
        <v/>
      </c>
    </row>
    <row r="975" spans="1:4" x14ac:dyDescent="0.25">
      <c r="A975" s="23"/>
      <c r="B975" s="24"/>
      <c r="C975" s="24"/>
      <c r="D975" t="str">
        <f t="shared" si="14"/>
        <v/>
      </c>
    </row>
    <row r="976" spans="1:4" x14ac:dyDescent="0.25">
      <c r="A976" s="23"/>
      <c r="B976" s="24"/>
      <c r="C976" s="24"/>
      <c r="D976" t="str">
        <f t="shared" si="14"/>
        <v/>
      </c>
    </row>
    <row r="977" spans="1:4" x14ac:dyDescent="0.25">
      <c r="A977" s="23"/>
      <c r="B977" s="24"/>
      <c r="C977" s="24"/>
      <c r="D977" t="str">
        <f t="shared" si="14"/>
        <v/>
      </c>
    </row>
    <row r="978" spans="1:4" x14ac:dyDescent="0.25">
      <c r="A978" s="23"/>
      <c r="B978" s="24"/>
      <c r="C978" s="24"/>
      <c r="D978" t="str">
        <f t="shared" si="14"/>
        <v/>
      </c>
    </row>
    <row r="979" spans="1:4" x14ac:dyDescent="0.25">
      <c r="A979" s="23"/>
      <c r="B979" s="24"/>
      <c r="C979" s="24"/>
      <c r="D979" t="str">
        <f t="shared" si="14"/>
        <v/>
      </c>
    </row>
    <row r="980" spans="1:4" x14ac:dyDescent="0.25">
      <c r="A980" s="23"/>
      <c r="B980" s="24"/>
      <c r="C980" s="24"/>
      <c r="D980" t="str">
        <f t="shared" si="14"/>
        <v/>
      </c>
    </row>
    <row r="981" spans="1:4" x14ac:dyDescent="0.25">
      <c r="A981" s="23"/>
      <c r="B981" s="24"/>
      <c r="C981" s="24"/>
      <c r="D981" t="str">
        <f t="shared" si="14"/>
        <v/>
      </c>
    </row>
    <row r="982" spans="1:4" x14ac:dyDescent="0.25">
      <c r="A982" s="23"/>
      <c r="B982" s="24"/>
      <c r="C982" s="24"/>
      <c r="D982" t="str">
        <f t="shared" si="14"/>
        <v/>
      </c>
    </row>
    <row r="983" spans="1:4" x14ac:dyDescent="0.25">
      <c r="A983" s="23"/>
      <c r="B983" s="24"/>
      <c r="C983" s="24"/>
      <c r="D983" t="str">
        <f t="shared" si="14"/>
        <v/>
      </c>
    </row>
    <row r="984" spans="1:4" x14ac:dyDescent="0.25">
      <c r="A984" s="23"/>
      <c r="B984" s="24"/>
      <c r="C984" s="24"/>
      <c r="D984" t="str">
        <f t="shared" si="14"/>
        <v/>
      </c>
    </row>
    <row r="985" spans="1:4" x14ac:dyDescent="0.25">
      <c r="A985" s="23"/>
      <c r="B985" s="24"/>
      <c r="C985" s="24"/>
      <c r="D985" t="str">
        <f t="shared" si="14"/>
        <v/>
      </c>
    </row>
    <row r="986" spans="1:4" x14ac:dyDescent="0.25">
      <c r="A986" s="23"/>
      <c r="B986" s="24"/>
      <c r="C986" s="24"/>
      <c r="D986" t="str">
        <f t="shared" si="14"/>
        <v/>
      </c>
    </row>
    <row r="987" spans="1:4" x14ac:dyDescent="0.25">
      <c r="A987" s="23"/>
      <c r="B987" s="24"/>
      <c r="C987" s="24"/>
      <c r="D987" t="str">
        <f t="shared" si="14"/>
        <v/>
      </c>
    </row>
    <row r="988" spans="1:4" x14ac:dyDescent="0.25">
      <c r="A988" s="23"/>
      <c r="B988" s="24"/>
      <c r="C988" s="24"/>
      <c r="D988" t="str">
        <f t="shared" si="14"/>
        <v/>
      </c>
    </row>
    <row r="989" spans="1:4" x14ac:dyDescent="0.25">
      <c r="A989" s="23"/>
      <c r="B989" s="24"/>
      <c r="C989" s="24"/>
      <c r="D989" t="str">
        <f t="shared" ref="D989:D1052" si="15">IF(C989="","",B989)</f>
        <v/>
      </c>
    </row>
    <row r="990" spans="1:4" x14ac:dyDescent="0.25">
      <c r="A990" s="23"/>
      <c r="B990" s="24"/>
      <c r="C990" s="24"/>
      <c r="D990" t="str">
        <f t="shared" si="15"/>
        <v/>
      </c>
    </row>
    <row r="991" spans="1:4" x14ac:dyDescent="0.25">
      <c r="A991" s="23"/>
      <c r="B991" s="24"/>
      <c r="C991" s="24"/>
      <c r="D991" t="str">
        <f t="shared" si="15"/>
        <v/>
      </c>
    </row>
    <row r="992" spans="1:4" x14ac:dyDescent="0.25">
      <c r="A992" s="23"/>
      <c r="B992" s="24"/>
      <c r="C992" s="24"/>
      <c r="D992" t="str">
        <f t="shared" si="15"/>
        <v/>
      </c>
    </row>
    <row r="993" spans="1:4" x14ac:dyDescent="0.25">
      <c r="A993" s="23"/>
      <c r="B993" s="24"/>
      <c r="C993" s="24"/>
      <c r="D993" t="str">
        <f t="shared" si="15"/>
        <v/>
      </c>
    </row>
    <row r="994" spans="1:4" x14ac:dyDescent="0.25">
      <c r="A994" s="23"/>
      <c r="B994" s="24"/>
      <c r="C994" s="24"/>
      <c r="D994" t="str">
        <f t="shared" si="15"/>
        <v/>
      </c>
    </row>
    <row r="995" spans="1:4" x14ac:dyDescent="0.25">
      <c r="A995" s="23"/>
      <c r="B995" s="24"/>
      <c r="C995" s="24"/>
      <c r="D995" t="str">
        <f t="shared" si="15"/>
        <v/>
      </c>
    </row>
    <row r="996" spans="1:4" x14ac:dyDescent="0.25">
      <c r="A996" s="23"/>
      <c r="B996" s="24"/>
      <c r="C996" s="24"/>
      <c r="D996" t="str">
        <f t="shared" si="15"/>
        <v/>
      </c>
    </row>
    <row r="997" spans="1:4" x14ac:dyDescent="0.25">
      <c r="A997" s="23"/>
      <c r="B997" s="24"/>
      <c r="C997" s="24"/>
      <c r="D997" t="str">
        <f t="shared" si="15"/>
        <v/>
      </c>
    </row>
    <row r="998" spans="1:4" x14ac:dyDescent="0.25">
      <c r="A998" s="23"/>
      <c r="B998" s="24"/>
      <c r="C998" s="24"/>
      <c r="D998" t="str">
        <f t="shared" si="15"/>
        <v/>
      </c>
    </row>
    <row r="999" spans="1:4" x14ac:dyDescent="0.25">
      <c r="A999" s="23"/>
      <c r="B999" s="24"/>
      <c r="C999" s="24"/>
      <c r="D999" t="str">
        <f t="shared" si="15"/>
        <v/>
      </c>
    </row>
    <row r="1000" spans="1:4" x14ac:dyDescent="0.25">
      <c r="A1000" s="23"/>
      <c r="B1000" s="24"/>
      <c r="C1000" s="24"/>
      <c r="D1000" t="str">
        <f t="shared" si="15"/>
        <v/>
      </c>
    </row>
    <row r="1001" spans="1:4" x14ac:dyDescent="0.25">
      <c r="A1001" s="23"/>
      <c r="B1001" s="24"/>
      <c r="C1001" s="24"/>
      <c r="D1001" t="str">
        <f t="shared" si="15"/>
        <v/>
      </c>
    </row>
    <row r="1002" spans="1:4" x14ac:dyDescent="0.25">
      <c r="A1002" s="23"/>
      <c r="B1002" s="24"/>
      <c r="C1002" s="24"/>
      <c r="D1002" t="str">
        <f t="shared" si="15"/>
        <v/>
      </c>
    </row>
    <row r="1003" spans="1:4" x14ac:dyDescent="0.25">
      <c r="A1003" s="23"/>
      <c r="B1003" s="24"/>
      <c r="C1003" s="24"/>
      <c r="D1003" t="str">
        <f t="shared" si="15"/>
        <v/>
      </c>
    </row>
    <row r="1004" spans="1:4" x14ac:dyDescent="0.25">
      <c r="A1004" s="23"/>
      <c r="B1004" s="24"/>
      <c r="C1004" s="24"/>
      <c r="D1004" t="str">
        <f t="shared" si="15"/>
        <v/>
      </c>
    </row>
    <row r="1005" spans="1:4" x14ac:dyDescent="0.25">
      <c r="A1005" s="23"/>
      <c r="B1005" s="24"/>
      <c r="C1005" s="24"/>
      <c r="D1005" t="str">
        <f t="shared" si="15"/>
        <v/>
      </c>
    </row>
    <row r="1006" spans="1:4" x14ac:dyDescent="0.25">
      <c r="A1006" s="23"/>
      <c r="B1006" s="24"/>
      <c r="C1006" s="24"/>
      <c r="D1006" t="str">
        <f t="shared" si="15"/>
        <v/>
      </c>
    </row>
    <row r="1007" spans="1:4" x14ac:dyDescent="0.25">
      <c r="A1007" s="23"/>
      <c r="B1007" s="24"/>
      <c r="C1007" s="24"/>
      <c r="D1007" t="str">
        <f t="shared" si="15"/>
        <v/>
      </c>
    </row>
    <row r="1008" spans="1:4" x14ac:dyDescent="0.25">
      <c r="A1008" s="23"/>
      <c r="B1008" s="24"/>
      <c r="C1008" s="24"/>
      <c r="D1008" t="str">
        <f t="shared" si="15"/>
        <v/>
      </c>
    </row>
    <row r="1009" spans="1:4" x14ac:dyDescent="0.25">
      <c r="A1009" s="23"/>
      <c r="B1009" s="24"/>
      <c r="C1009" s="24"/>
      <c r="D1009" t="str">
        <f t="shared" si="15"/>
        <v/>
      </c>
    </row>
    <row r="1010" spans="1:4" x14ac:dyDescent="0.25">
      <c r="A1010" s="23"/>
      <c r="B1010" s="24"/>
      <c r="C1010" s="24"/>
      <c r="D1010" t="str">
        <f t="shared" si="15"/>
        <v/>
      </c>
    </row>
    <row r="1011" spans="1:4" x14ac:dyDescent="0.25">
      <c r="A1011" s="23"/>
      <c r="B1011" s="24"/>
      <c r="C1011" s="24"/>
      <c r="D1011" t="str">
        <f t="shared" si="15"/>
        <v/>
      </c>
    </row>
    <row r="1012" spans="1:4" x14ac:dyDescent="0.25">
      <c r="A1012" s="23"/>
      <c r="B1012" s="24"/>
      <c r="C1012" s="24"/>
      <c r="D1012" t="str">
        <f t="shared" si="15"/>
        <v/>
      </c>
    </row>
    <row r="1013" spans="1:4" x14ac:dyDescent="0.25">
      <c r="A1013" s="23"/>
      <c r="B1013" s="24"/>
      <c r="C1013" s="24"/>
      <c r="D1013" t="str">
        <f t="shared" si="15"/>
        <v/>
      </c>
    </row>
    <row r="1014" spans="1:4" x14ac:dyDescent="0.25">
      <c r="A1014" s="23"/>
      <c r="B1014" s="24"/>
      <c r="C1014" s="24"/>
      <c r="D1014" t="str">
        <f t="shared" si="15"/>
        <v/>
      </c>
    </row>
    <row r="1015" spans="1:4" x14ac:dyDescent="0.25">
      <c r="A1015" s="23"/>
      <c r="B1015" s="24"/>
      <c r="C1015" s="24"/>
      <c r="D1015" t="str">
        <f t="shared" si="15"/>
        <v/>
      </c>
    </row>
    <row r="1016" spans="1:4" x14ac:dyDescent="0.25">
      <c r="A1016" s="23"/>
      <c r="B1016" s="24"/>
      <c r="C1016" s="24"/>
      <c r="D1016" t="str">
        <f t="shared" si="15"/>
        <v/>
      </c>
    </row>
    <row r="1017" spans="1:4" x14ac:dyDescent="0.25">
      <c r="A1017" s="23"/>
      <c r="B1017" s="24"/>
      <c r="C1017" s="24"/>
      <c r="D1017" t="str">
        <f t="shared" si="15"/>
        <v/>
      </c>
    </row>
    <row r="1018" spans="1:4" x14ac:dyDescent="0.25">
      <c r="A1018" s="23"/>
      <c r="B1018" s="24"/>
      <c r="C1018" s="24"/>
      <c r="D1018" t="str">
        <f t="shared" si="15"/>
        <v/>
      </c>
    </row>
    <row r="1019" spans="1:4" x14ac:dyDescent="0.25">
      <c r="A1019" s="23"/>
      <c r="B1019" s="24"/>
      <c r="C1019" s="24"/>
      <c r="D1019" t="str">
        <f t="shared" si="15"/>
        <v/>
      </c>
    </row>
    <row r="1020" spans="1:4" x14ac:dyDescent="0.25">
      <c r="A1020" s="23"/>
      <c r="B1020" s="24"/>
      <c r="C1020" s="24"/>
      <c r="D1020" t="str">
        <f t="shared" si="15"/>
        <v/>
      </c>
    </row>
    <row r="1021" spans="1:4" x14ac:dyDescent="0.25">
      <c r="A1021" s="23"/>
      <c r="B1021" s="24"/>
      <c r="C1021" s="24"/>
      <c r="D1021" t="str">
        <f t="shared" si="15"/>
        <v/>
      </c>
    </row>
    <row r="1022" spans="1:4" x14ac:dyDescent="0.25">
      <c r="A1022" s="23"/>
      <c r="B1022" s="24"/>
      <c r="C1022" s="24"/>
      <c r="D1022" t="str">
        <f t="shared" si="15"/>
        <v/>
      </c>
    </row>
    <row r="1023" spans="1:4" x14ac:dyDescent="0.25">
      <c r="A1023" s="23"/>
      <c r="B1023" s="24"/>
      <c r="C1023" s="24"/>
      <c r="D1023" t="str">
        <f t="shared" si="15"/>
        <v/>
      </c>
    </row>
    <row r="1024" spans="1:4" x14ac:dyDescent="0.25">
      <c r="A1024" s="23"/>
      <c r="B1024" s="24"/>
      <c r="C1024" s="24"/>
      <c r="D1024" t="str">
        <f t="shared" si="15"/>
        <v/>
      </c>
    </row>
    <row r="1025" spans="1:4" x14ac:dyDescent="0.25">
      <c r="A1025" s="23"/>
      <c r="B1025" s="24"/>
      <c r="C1025" s="24"/>
      <c r="D1025" t="str">
        <f t="shared" si="15"/>
        <v/>
      </c>
    </row>
    <row r="1026" spans="1:4" x14ac:dyDescent="0.25">
      <c r="A1026" s="23"/>
      <c r="B1026" s="24"/>
      <c r="C1026" s="24"/>
      <c r="D1026" t="str">
        <f t="shared" si="15"/>
        <v/>
      </c>
    </row>
    <row r="1027" spans="1:4" x14ac:dyDescent="0.25">
      <c r="A1027" s="23"/>
      <c r="B1027" s="24"/>
      <c r="C1027" s="24"/>
      <c r="D1027" t="str">
        <f t="shared" si="15"/>
        <v/>
      </c>
    </row>
    <row r="1028" spans="1:4" x14ac:dyDescent="0.25">
      <c r="A1028" s="23"/>
      <c r="B1028" s="24"/>
      <c r="C1028" s="24"/>
      <c r="D1028" t="str">
        <f t="shared" si="15"/>
        <v/>
      </c>
    </row>
    <row r="1029" spans="1:4" x14ac:dyDescent="0.25">
      <c r="A1029" s="23"/>
      <c r="B1029" s="24"/>
      <c r="C1029" s="24"/>
      <c r="D1029" t="str">
        <f t="shared" si="15"/>
        <v/>
      </c>
    </row>
    <row r="1030" spans="1:4" x14ac:dyDescent="0.25">
      <c r="A1030" s="23"/>
      <c r="B1030" s="24"/>
      <c r="C1030" s="24"/>
      <c r="D1030" t="str">
        <f t="shared" si="15"/>
        <v/>
      </c>
    </row>
    <row r="1031" spans="1:4" x14ac:dyDescent="0.25">
      <c r="A1031" s="23"/>
      <c r="B1031" s="24"/>
      <c r="C1031" s="24"/>
      <c r="D1031" t="str">
        <f t="shared" si="15"/>
        <v/>
      </c>
    </row>
    <row r="1032" spans="1:4" x14ac:dyDescent="0.25">
      <c r="A1032" s="23"/>
      <c r="B1032" s="24"/>
      <c r="C1032" s="24"/>
      <c r="D1032" t="str">
        <f t="shared" si="15"/>
        <v/>
      </c>
    </row>
    <row r="1033" spans="1:4" x14ac:dyDescent="0.25">
      <c r="A1033" s="23"/>
      <c r="B1033" s="24"/>
      <c r="C1033" s="24"/>
      <c r="D1033" t="str">
        <f t="shared" si="15"/>
        <v/>
      </c>
    </row>
    <row r="1034" spans="1:4" x14ac:dyDescent="0.25">
      <c r="A1034" s="23"/>
      <c r="B1034" s="24"/>
      <c r="C1034" s="24"/>
      <c r="D1034" t="str">
        <f t="shared" si="15"/>
        <v/>
      </c>
    </row>
    <row r="1035" spans="1:4" x14ac:dyDescent="0.25">
      <c r="A1035" s="23"/>
      <c r="B1035" s="24"/>
      <c r="C1035" s="24"/>
      <c r="D1035" t="str">
        <f t="shared" si="15"/>
        <v/>
      </c>
    </row>
    <row r="1036" spans="1:4" x14ac:dyDescent="0.25">
      <c r="A1036" s="23"/>
      <c r="B1036" s="24"/>
      <c r="C1036" s="24"/>
      <c r="D1036" t="str">
        <f t="shared" si="15"/>
        <v/>
      </c>
    </row>
    <row r="1037" spans="1:4" x14ac:dyDescent="0.25">
      <c r="A1037" s="23"/>
      <c r="B1037" s="24"/>
      <c r="C1037" s="24"/>
      <c r="D1037" t="str">
        <f t="shared" si="15"/>
        <v/>
      </c>
    </row>
    <row r="1038" spans="1:4" x14ac:dyDescent="0.25">
      <c r="A1038" s="23"/>
      <c r="B1038" s="24"/>
      <c r="C1038" s="24"/>
      <c r="D1038" t="str">
        <f t="shared" si="15"/>
        <v/>
      </c>
    </row>
    <row r="1039" spans="1:4" x14ac:dyDescent="0.25">
      <c r="A1039" s="23"/>
      <c r="B1039" s="24"/>
      <c r="C1039" s="24"/>
      <c r="D1039" t="str">
        <f t="shared" si="15"/>
        <v/>
      </c>
    </row>
    <row r="1040" spans="1:4" x14ac:dyDescent="0.25">
      <c r="A1040" s="23"/>
      <c r="B1040" s="24"/>
      <c r="C1040" s="24"/>
      <c r="D1040" t="str">
        <f t="shared" si="15"/>
        <v/>
      </c>
    </row>
    <row r="1041" spans="1:4" x14ac:dyDescent="0.25">
      <c r="A1041" s="23"/>
      <c r="B1041" s="24"/>
      <c r="C1041" s="24"/>
      <c r="D1041" t="str">
        <f t="shared" si="15"/>
        <v/>
      </c>
    </row>
    <row r="1042" spans="1:4" x14ac:dyDescent="0.25">
      <c r="A1042" s="23"/>
      <c r="B1042" s="24"/>
      <c r="C1042" s="24"/>
      <c r="D1042" t="str">
        <f t="shared" si="15"/>
        <v/>
      </c>
    </row>
    <row r="1043" spans="1:4" x14ac:dyDescent="0.25">
      <c r="A1043" s="23"/>
      <c r="B1043" s="24"/>
      <c r="C1043" s="24"/>
      <c r="D1043" t="str">
        <f t="shared" si="15"/>
        <v/>
      </c>
    </row>
    <row r="1044" spans="1:4" x14ac:dyDescent="0.25">
      <c r="A1044" s="23"/>
      <c r="B1044" s="24"/>
      <c r="C1044" s="24"/>
      <c r="D1044" t="str">
        <f t="shared" si="15"/>
        <v/>
      </c>
    </row>
    <row r="1045" spans="1:4" x14ac:dyDescent="0.25">
      <c r="A1045" s="23"/>
      <c r="B1045" s="24"/>
      <c r="C1045" s="24"/>
      <c r="D1045" t="str">
        <f t="shared" si="15"/>
        <v/>
      </c>
    </row>
    <row r="1046" spans="1:4" x14ac:dyDescent="0.25">
      <c r="A1046" s="23"/>
      <c r="B1046" s="24"/>
      <c r="C1046" s="24"/>
      <c r="D1046" t="str">
        <f t="shared" si="15"/>
        <v/>
      </c>
    </row>
    <row r="1047" spans="1:4" x14ac:dyDescent="0.25">
      <c r="A1047" s="23"/>
      <c r="B1047" s="24"/>
      <c r="C1047" s="24"/>
      <c r="D1047" t="str">
        <f t="shared" si="15"/>
        <v/>
      </c>
    </row>
    <row r="1048" spans="1:4" x14ac:dyDescent="0.25">
      <c r="A1048" s="23"/>
      <c r="B1048" s="24"/>
      <c r="C1048" s="24"/>
      <c r="D1048" t="str">
        <f t="shared" si="15"/>
        <v/>
      </c>
    </row>
    <row r="1049" spans="1:4" x14ac:dyDescent="0.25">
      <c r="A1049" s="23"/>
      <c r="B1049" s="24"/>
      <c r="C1049" s="24"/>
      <c r="D1049" t="str">
        <f t="shared" si="15"/>
        <v/>
      </c>
    </row>
    <row r="1050" spans="1:4" x14ac:dyDescent="0.25">
      <c r="A1050" s="23"/>
      <c r="B1050" s="24"/>
      <c r="C1050" s="24"/>
      <c r="D1050" t="str">
        <f t="shared" si="15"/>
        <v/>
      </c>
    </row>
    <row r="1051" spans="1:4" x14ac:dyDescent="0.25">
      <c r="A1051" s="23"/>
      <c r="B1051" s="24"/>
      <c r="C1051" s="24"/>
      <c r="D1051" t="str">
        <f t="shared" si="15"/>
        <v/>
      </c>
    </row>
    <row r="1052" spans="1:4" x14ac:dyDescent="0.25">
      <c r="A1052" s="23"/>
      <c r="B1052" s="24"/>
      <c r="C1052" s="24"/>
      <c r="D1052" t="str">
        <f t="shared" si="15"/>
        <v/>
      </c>
    </row>
    <row r="1053" spans="1:4" x14ac:dyDescent="0.25">
      <c r="A1053" s="23"/>
      <c r="B1053" s="24"/>
      <c r="C1053" s="24"/>
      <c r="D1053" t="str">
        <f t="shared" ref="D1053:D1116" si="16">IF(C1053="","",B1053)</f>
        <v/>
      </c>
    </row>
    <row r="1054" spans="1:4" x14ac:dyDescent="0.25">
      <c r="A1054" s="23"/>
      <c r="B1054" s="24"/>
      <c r="C1054" s="24"/>
      <c r="D1054" t="str">
        <f t="shared" si="16"/>
        <v/>
      </c>
    </row>
    <row r="1055" spans="1:4" x14ac:dyDescent="0.25">
      <c r="A1055" s="23"/>
      <c r="B1055" s="24"/>
      <c r="C1055" s="24"/>
      <c r="D1055" t="str">
        <f t="shared" si="16"/>
        <v/>
      </c>
    </row>
    <row r="1056" spans="1:4" x14ac:dyDescent="0.25">
      <c r="A1056" s="23"/>
      <c r="B1056" s="24"/>
      <c r="C1056" s="24"/>
      <c r="D1056" t="str">
        <f t="shared" si="16"/>
        <v/>
      </c>
    </row>
    <row r="1057" spans="1:4" x14ac:dyDescent="0.25">
      <c r="A1057" s="23"/>
      <c r="B1057" s="24"/>
      <c r="C1057" s="24"/>
      <c r="D1057" t="str">
        <f t="shared" si="16"/>
        <v/>
      </c>
    </row>
    <row r="1058" spans="1:4" x14ac:dyDescent="0.25">
      <c r="A1058" s="23"/>
      <c r="B1058" s="24"/>
      <c r="C1058" s="24"/>
      <c r="D1058" t="str">
        <f t="shared" si="16"/>
        <v/>
      </c>
    </row>
    <row r="1059" spans="1:4" x14ac:dyDescent="0.25">
      <c r="A1059" s="23"/>
      <c r="B1059" s="24"/>
      <c r="C1059" s="24"/>
      <c r="D1059" t="str">
        <f t="shared" si="16"/>
        <v/>
      </c>
    </row>
    <row r="1060" spans="1:4" x14ac:dyDescent="0.25">
      <c r="A1060" s="23"/>
      <c r="B1060" s="24"/>
      <c r="C1060" s="24"/>
      <c r="D1060" t="str">
        <f t="shared" si="16"/>
        <v/>
      </c>
    </row>
    <row r="1061" spans="1:4" x14ac:dyDescent="0.25">
      <c r="A1061" s="23"/>
      <c r="B1061" s="24"/>
      <c r="C1061" s="24"/>
      <c r="D1061" t="str">
        <f t="shared" si="16"/>
        <v/>
      </c>
    </row>
    <row r="1062" spans="1:4" x14ac:dyDescent="0.25">
      <c r="A1062" s="23"/>
      <c r="B1062" s="24"/>
      <c r="C1062" s="24"/>
      <c r="D1062" t="str">
        <f t="shared" si="16"/>
        <v/>
      </c>
    </row>
    <row r="1063" spans="1:4" x14ac:dyDescent="0.25">
      <c r="A1063" s="23"/>
      <c r="B1063" s="24"/>
      <c r="C1063" s="24"/>
      <c r="D1063" t="str">
        <f t="shared" si="16"/>
        <v/>
      </c>
    </row>
    <row r="1064" spans="1:4" x14ac:dyDescent="0.25">
      <c r="A1064" s="23"/>
      <c r="B1064" s="24"/>
      <c r="C1064" s="24"/>
      <c r="D1064" t="str">
        <f t="shared" si="16"/>
        <v/>
      </c>
    </row>
    <row r="1065" spans="1:4" x14ac:dyDescent="0.25">
      <c r="A1065" s="23"/>
      <c r="B1065" s="24"/>
      <c r="C1065" s="24"/>
      <c r="D1065" t="str">
        <f t="shared" si="16"/>
        <v/>
      </c>
    </row>
    <row r="1066" spans="1:4" x14ac:dyDescent="0.25">
      <c r="A1066" s="23"/>
      <c r="B1066" s="24"/>
      <c r="C1066" s="24"/>
      <c r="D1066" t="str">
        <f t="shared" si="16"/>
        <v/>
      </c>
    </row>
    <row r="1067" spans="1:4" x14ac:dyDescent="0.25">
      <c r="A1067" s="23"/>
      <c r="B1067" s="24"/>
      <c r="C1067" s="24"/>
      <c r="D1067" t="str">
        <f t="shared" si="16"/>
        <v/>
      </c>
    </row>
    <row r="1068" spans="1:4" x14ac:dyDescent="0.25">
      <c r="A1068" s="23"/>
      <c r="B1068" s="24"/>
      <c r="C1068" s="24"/>
      <c r="D1068" t="str">
        <f t="shared" si="16"/>
        <v/>
      </c>
    </row>
    <row r="1069" spans="1:4" x14ac:dyDescent="0.25">
      <c r="A1069" s="23"/>
      <c r="B1069" s="24"/>
      <c r="C1069" s="24"/>
      <c r="D1069" t="str">
        <f t="shared" si="16"/>
        <v/>
      </c>
    </row>
    <row r="1070" spans="1:4" x14ac:dyDescent="0.25">
      <c r="A1070" s="23"/>
      <c r="B1070" s="24"/>
      <c r="C1070" s="24"/>
      <c r="D1070" t="str">
        <f t="shared" si="16"/>
        <v/>
      </c>
    </row>
    <row r="1071" spans="1:4" x14ac:dyDescent="0.25">
      <c r="A1071" s="23"/>
      <c r="B1071" s="24"/>
      <c r="C1071" s="24"/>
      <c r="D1071" t="str">
        <f t="shared" si="16"/>
        <v/>
      </c>
    </row>
    <row r="1072" spans="1:4" x14ac:dyDescent="0.25">
      <c r="A1072" s="23"/>
      <c r="B1072" s="24"/>
      <c r="C1072" s="24"/>
      <c r="D1072" t="str">
        <f t="shared" si="16"/>
        <v/>
      </c>
    </row>
    <row r="1073" spans="1:4" x14ac:dyDescent="0.25">
      <c r="A1073" s="23"/>
      <c r="B1073" s="24"/>
      <c r="C1073" s="24"/>
      <c r="D1073" t="str">
        <f t="shared" si="16"/>
        <v/>
      </c>
    </row>
    <row r="1074" spans="1:4" x14ac:dyDescent="0.25">
      <c r="A1074" s="23"/>
      <c r="B1074" s="24"/>
      <c r="C1074" s="24"/>
      <c r="D1074" t="str">
        <f t="shared" si="16"/>
        <v/>
      </c>
    </row>
    <row r="1075" spans="1:4" x14ac:dyDescent="0.25">
      <c r="A1075" s="23"/>
      <c r="B1075" s="24"/>
      <c r="C1075" s="24"/>
      <c r="D1075" t="str">
        <f t="shared" si="16"/>
        <v/>
      </c>
    </row>
    <row r="1076" spans="1:4" x14ac:dyDescent="0.25">
      <c r="A1076" s="23"/>
      <c r="B1076" s="24"/>
      <c r="C1076" s="24"/>
      <c r="D1076" t="str">
        <f t="shared" si="16"/>
        <v/>
      </c>
    </row>
    <row r="1077" spans="1:4" x14ac:dyDescent="0.25">
      <c r="A1077" s="23"/>
      <c r="B1077" s="24"/>
      <c r="C1077" s="24"/>
      <c r="D1077" t="str">
        <f t="shared" si="16"/>
        <v/>
      </c>
    </row>
    <row r="1078" spans="1:4" x14ac:dyDescent="0.25">
      <c r="A1078" s="23"/>
      <c r="B1078" s="24"/>
      <c r="C1078" s="24"/>
      <c r="D1078" t="str">
        <f t="shared" si="16"/>
        <v/>
      </c>
    </row>
    <row r="1079" spans="1:4" x14ac:dyDescent="0.25">
      <c r="A1079" s="23"/>
      <c r="B1079" s="24"/>
      <c r="C1079" s="24"/>
      <c r="D1079" t="str">
        <f t="shared" si="16"/>
        <v/>
      </c>
    </row>
    <row r="1080" spans="1:4" x14ac:dyDescent="0.25">
      <c r="A1080" s="23"/>
      <c r="B1080" s="24"/>
      <c r="C1080" s="24"/>
      <c r="D1080" t="str">
        <f t="shared" si="16"/>
        <v/>
      </c>
    </row>
    <row r="1081" spans="1:4" x14ac:dyDescent="0.25">
      <c r="A1081" s="23"/>
      <c r="B1081" s="24"/>
      <c r="C1081" s="24"/>
      <c r="D1081" t="str">
        <f t="shared" si="16"/>
        <v/>
      </c>
    </row>
    <row r="1082" spans="1:4" x14ac:dyDescent="0.25">
      <c r="A1082" s="23"/>
      <c r="B1082" s="24"/>
      <c r="C1082" s="24"/>
      <c r="D1082" t="str">
        <f t="shared" si="16"/>
        <v/>
      </c>
    </row>
    <row r="1083" spans="1:4" x14ac:dyDescent="0.25">
      <c r="A1083" s="23"/>
      <c r="B1083" s="24"/>
      <c r="C1083" s="24"/>
      <c r="D1083" t="str">
        <f t="shared" si="16"/>
        <v/>
      </c>
    </row>
    <row r="1084" spans="1:4" x14ac:dyDescent="0.25">
      <c r="A1084" s="23"/>
      <c r="B1084" s="24"/>
      <c r="C1084" s="24"/>
      <c r="D1084" t="str">
        <f t="shared" si="16"/>
        <v/>
      </c>
    </row>
    <row r="1085" spans="1:4" x14ac:dyDescent="0.25">
      <c r="A1085" s="23"/>
      <c r="B1085" s="24"/>
      <c r="C1085" s="24"/>
      <c r="D1085" t="str">
        <f t="shared" si="16"/>
        <v/>
      </c>
    </row>
    <row r="1086" spans="1:4" x14ac:dyDescent="0.25">
      <c r="A1086" s="23"/>
      <c r="B1086" s="24"/>
      <c r="C1086" s="24"/>
      <c r="D1086" t="str">
        <f t="shared" si="16"/>
        <v/>
      </c>
    </row>
    <row r="1087" spans="1:4" x14ac:dyDescent="0.25">
      <c r="A1087" s="23"/>
      <c r="B1087" s="24"/>
      <c r="C1087" s="24"/>
      <c r="D1087" t="str">
        <f t="shared" si="16"/>
        <v/>
      </c>
    </row>
    <row r="1088" spans="1:4" x14ac:dyDescent="0.25">
      <c r="A1088" s="23"/>
      <c r="B1088" s="24"/>
      <c r="C1088" s="24"/>
      <c r="D1088" t="str">
        <f t="shared" si="16"/>
        <v/>
      </c>
    </row>
    <row r="1089" spans="1:4" x14ac:dyDescent="0.25">
      <c r="A1089" s="23"/>
      <c r="B1089" s="24"/>
      <c r="C1089" s="24"/>
      <c r="D1089" t="str">
        <f t="shared" si="16"/>
        <v/>
      </c>
    </row>
    <row r="1090" spans="1:4" x14ac:dyDescent="0.25">
      <c r="A1090" s="23"/>
      <c r="B1090" s="24"/>
      <c r="C1090" s="24"/>
      <c r="D1090" t="str">
        <f t="shared" si="16"/>
        <v/>
      </c>
    </row>
    <row r="1091" spans="1:4" x14ac:dyDescent="0.25">
      <c r="A1091" s="23"/>
      <c r="B1091" s="24"/>
      <c r="C1091" s="24"/>
      <c r="D1091" t="str">
        <f t="shared" si="16"/>
        <v/>
      </c>
    </row>
    <row r="1092" spans="1:4" x14ac:dyDescent="0.25">
      <c r="A1092" s="23"/>
      <c r="B1092" s="24"/>
      <c r="C1092" s="24"/>
      <c r="D1092" t="str">
        <f t="shared" si="16"/>
        <v/>
      </c>
    </row>
    <row r="1093" spans="1:4" x14ac:dyDescent="0.25">
      <c r="A1093" s="23"/>
      <c r="B1093" s="24"/>
      <c r="C1093" s="24"/>
      <c r="D1093" t="str">
        <f t="shared" si="16"/>
        <v/>
      </c>
    </row>
    <row r="1094" spans="1:4" x14ac:dyDescent="0.25">
      <c r="A1094" s="23"/>
      <c r="B1094" s="24"/>
      <c r="C1094" s="24"/>
      <c r="D1094" t="str">
        <f t="shared" si="16"/>
        <v/>
      </c>
    </row>
    <row r="1095" spans="1:4" x14ac:dyDescent="0.25">
      <c r="A1095" s="23"/>
      <c r="B1095" s="24"/>
      <c r="C1095" s="24"/>
      <c r="D1095" t="str">
        <f t="shared" si="16"/>
        <v/>
      </c>
    </row>
    <row r="1096" spans="1:4" x14ac:dyDescent="0.25">
      <c r="A1096" s="23"/>
      <c r="B1096" s="24"/>
      <c r="C1096" s="24"/>
      <c r="D1096" t="str">
        <f t="shared" si="16"/>
        <v/>
      </c>
    </row>
    <row r="1097" spans="1:4" x14ac:dyDescent="0.25">
      <c r="A1097" s="23"/>
      <c r="B1097" s="24"/>
      <c r="C1097" s="24"/>
      <c r="D1097" t="str">
        <f t="shared" si="16"/>
        <v/>
      </c>
    </row>
    <row r="1098" spans="1:4" x14ac:dyDescent="0.25">
      <c r="A1098" s="23"/>
      <c r="B1098" s="24"/>
      <c r="C1098" s="24"/>
      <c r="D1098" t="str">
        <f t="shared" si="16"/>
        <v/>
      </c>
    </row>
    <row r="1099" spans="1:4" x14ac:dyDescent="0.25">
      <c r="A1099" s="23"/>
      <c r="B1099" s="24"/>
      <c r="C1099" s="24"/>
      <c r="D1099" t="str">
        <f t="shared" si="16"/>
        <v/>
      </c>
    </row>
    <row r="1100" spans="1:4" x14ac:dyDescent="0.25">
      <c r="A1100" s="23"/>
      <c r="B1100" s="24"/>
      <c r="C1100" s="24"/>
      <c r="D1100" t="str">
        <f t="shared" si="16"/>
        <v/>
      </c>
    </row>
    <row r="1101" spans="1:4" x14ac:dyDescent="0.25">
      <c r="A1101" s="23"/>
      <c r="B1101" s="24"/>
      <c r="C1101" s="24"/>
      <c r="D1101" t="str">
        <f t="shared" si="16"/>
        <v/>
      </c>
    </row>
    <row r="1102" spans="1:4" x14ac:dyDescent="0.25">
      <c r="A1102" s="23"/>
      <c r="B1102" s="24"/>
      <c r="C1102" s="24"/>
      <c r="D1102" t="str">
        <f t="shared" si="16"/>
        <v/>
      </c>
    </row>
    <row r="1103" spans="1:4" x14ac:dyDescent="0.25">
      <c r="A1103" s="23"/>
      <c r="B1103" s="24"/>
      <c r="C1103" s="24"/>
      <c r="D1103" t="str">
        <f t="shared" si="16"/>
        <v/>
      </c>
    </row>
    <row r="1104" spans="1:4" x14ac:dyDescent="0.25">
      <c r="A1104" s="23"/>
      <c r="B1104" s="24"/>
      <c r="C1104" s="24"/>
      <c r="D1104" t="str">
        <f t="shared" si="16"/>
        <v/>
      </c>
    </row>
    <row r="1105" spans="1:4" x14ac:dyDescent="0.25">
      <c r="A1105" s="23"/>
      <c r="B1105" s="24"/>
      <c r="C1105" s="24"/>
      <c r="D1105" t="str">
        <f t="shared" si="16"/>
        <v/>
      </c>
    </row>
    <row r="1106" spans="1:4" x14ac:dyDescent="0.25">
      <c r="A1106" s="23"/>
      <c r="B1106" s="24"/>
      <c r="C1106" s="24"/>
      <c r="D1106" t="str">
        <f t="shared" si="16"/>
        <v/>
      </c>
    </row>
    <row r="1107" spans="1:4" x14ac:dyDescent="0.25">
      <c r="A1107" s="23"/>
      <c r="B1107" s="24"/>
      <c r="C1107" s="24"/>
      <c r="D1107" t="str">
        <f t="shared" si="16"/>
        <v/>
      </c>
    </row>
    <row r="1108" spans="1:4" x14ac:dyDescent="0.25">
      <c r="A1108" s="23"/>
      <c r="B1108" s="24"/>
      <c r="C1108" s="24"/>
      <c r="D1108" t="str">
        <f t="shared" si="16"/>
        <v/>
      </c>
    </row>
    <row r="1109" spans="1:4" x14ac:dyDescent="0.25">
      <c r="A1109" s="23"/>
      <c r="B1109" s="24"/>
      <c r="C1109" s="24"/>
      <c r="D1109" t="str">
        <f t="shared" si="16"/>
        <v/>
      </c>
    </row>
    <row r="1110" spans="1:4" x14ac:dyDescent="0.25">
      <c r="A1110" s="23"/>
      <c r="B1110" s="24"/>
      <c r="C1110" s="24"/>
      <c r="D1110" t="str">
        <f t="shared" si="16"/>
        <v/>
      </c>
    </row>
    <row r="1111" spans="1:4" x14ac:dyDescent="0.25">
      <c r="A1111" s="23"/>
      <c r="B1111" s="24"/>
      <c r="C1111" s="24"/>
      <c r="D1111" t="str">
        <f t="shared" si="16"/>
        <v/>
      </c>
    </row>
    <row r="1112" spans="1:4" x14ac:dyDescent="0.25">
      <c r="A1112" s="23"/>
      <c r="B1112" s="24"/>
      <c r="C1112" s="24"/>
      <c r="D1112" t="str">
        <f t="shared" si="16"/>
        <v/>
      </c>
    </row>
    <row r="1113" spans="1:4" x14ac:dyDescent="0.25">
      <c r="A1113" s="23"/>
      <c r="B1113" s="24"/>
      <c r="C1113" s="24"/>
      <c r="D1113" t="str">
        <f t="shared" si="16"/>
        <v/>
      </c>
    </row>
    <row r="1114" spans="1:4" x14ac:dyDescent="0.25">
      <c r="A1114" s="23"/>
      <c r="B1114" s="24"/>
      <c r="C1114" s="24"/>
      <c r="D1114" t="str">
        <f t="shared" si="16"/>
        <v/>
      </c>
    </row>
    <row r="1115" spans="1:4" x14ac:dyDescent="0.25">
      <c r="A1115" s="23"/>
      <c r="B1115" s="24"/>
      <c r="C1115" s="24"/>
      <c r="D1115" t="str">
        <f t="shared" si="16"/>
        <v/>
      </c>
    </row>
    <row r="1116" spans="1:4" x14ac:dyDescent="0.25">
      <c r="A1116" s="23"/>
      <c r="B1116" s="24"/>
      <c r="C1116" s="24"/>
      <c r="D1116" t="str">
        <f t="shared" si="16"/>
        <v/>
      </c>
    </row>
    <row r="1117" spans="1:4" x14ac:dyDescent="0.25">
      <c r="A1117" s="23"/>
      <c r="B1117" s="24"/>
      <c r="C1117" s="24"/>
      <c r="D1117" t="str">
        <f t="shared" ref="D1117:D1180" si="17">IF(C1117="","",B1117)</f>
        <v/>
      </c>
    </row>
    <row r="1118" spans="1:4" x14ac:dyDescent="0.25">
      <c r="A1118" s="23"/>
      <c r="B1118" s="24"/>
      <c r="C1118" s="24"/>
      <c r="D1118" t="str">
        <f t="shared" si="17"/>
        <v/>
      </c>
    </row>
    <row r="1119" spans="1:4" x14ac:dyDescent="0.25">
      <c r="A1119" s="23"/>
      <c r="B1119" s="24"/>
      <c r="C1119" s="24"/>
      <c r="D1119" t="str">
        <f t="shared" si="17"/>
        <v/>
      </c>
    </row>
    <row r="1120" spans="1:4" x14ac:dyDescent="0.25">
      <c r="A1120" s="23"/>
      <c r="B1120" s="24"/>
      <c r="C1120" s="24"/>
      <c r="D1120" t="str">
        <f t="shared" si="17"/>
        <v/>
      </c>
    </row>
    <row r="1121" spans="1:4" x14ac:dyDescent="0.25">
      <c r="A1121" s="23"/>
      <c r="B1121" s="24"/>
      <c r="C1121" s="24"/>
      <c r="D1121" t="str">
        <f t="shared" si="17"/>
        <v/>
      </c>
    </row>
    <row r="1122" spans="1:4" x14ac:dyDescent="0.25">
      <c r="A1122" s="23"/>
      <c r="B1122" s="24"/>
      <c r="C1122" s="24"/>
      <c r="D1122" t="str">
        <f t="shared" si="17"/>
        <v/>
      </c>
    </row>
    <row r="1123" spans="1:4" x14ac:dyDescent="0.25">
      <c r="A1123" s="23"/>
      <c r="B1123" s="24"/>
      <c r="C1123" s="24"/>
      <c r="D1123" t="str">
        <f t="shared" si="17"/>
        <v/>
      </c>
    </row>
    <row r="1124" spans="1:4" x14ac:dyDescent="0.25">
      <c r="A1124" s="23"/>
      <c r="B1124" s="24"/>
      <c r="C1124" s="24"/>
      <c r="D1124" t="str">
        <f t="shared" si="17"/>
        <v/>
      </c>
    </row>
    <row r="1125" spans="1:4" x14ac:dyDescent="0.25">
      <c r="A1125" s="23"/>
      <c r="B1125" s="24"/>
      <c r="C1125" s="24"/>
      <c r="D1125" t="str">
        <f t="shared" si="17"/>
        <v/>
      </c>
    </row>
    <row r="1126" spans="1:4" x14ac:dyDescent="0.25">
      <c r="A1126" s="23"/>
      <c r="B1126" s="24"/>
      <c r="C1126" s="24"/>
      <c r="D1126" t="str">
        <f t="shared" si="17"/>
        <v/>
      </c>
    </row>
    <row r="1127" spans="1:4" x14ac:dyDescent="0.25">
      <c r="A1127" s="23"/>
      <c r="B1127" s="24"/>
      <c r="C1127" s="24"/>
      <c r="D1127" t="str">
        <f t="shared" si="17"/>
        <v/>
      </c>
    </row>
    <row r="1128" spans="1:4" x14ac:dyDescent="0.25">
      <c r="A1128" s="23"/>
      <c r="B1128" s="24"/>
      <c r="C1128" s="24"/>
      <c r="D1128" t="str">
        <f t="shared" si="17"/>
        <v/>
      </c>
    </row>
    <row r="1129" spans="1:4" x14ac:dyDescent="0.25">
      <c r="A1129" s="23"/>
      <c r="B1129" s="24"/>
      <c r="C1129" s="24"/>
      <c r="D1129" t="str">
        <f t="shared" si="17"/>
        <v/>
      </c>
    </row>
    <row r="1130" spans="1:4" x14ac:dyDescent="0.25">
      <c r="A1130" s="23"/>
      <c r="B1130" s="24"/>
      <c r="C1130" s="24"/>
      <c r="D1130" t="str">
        <f t="shared" si="17"/>
        <v/>
      </c>
    </row>
    <row r="1131" spans="1:4" x14ac:dyDescent="0.25">
      <c r="A1131" s="23"/>
      <c r="B1131" s="24"/>
      <c r="C1131" s="24"/>
      <c r="D1131" t="str">
        <f t="shared" si="17"/>
        <v/>
      </c>
    </row>
    <row r="1132" spans="1:4" x14ac:dyDescent="0.25">
      <c r="A1132" s="23"/>
      <c r="B1132" s="24"/>
      <c r="C1132" s="24"/>
      <c r="D1132" t="str">
        <f t="shared" si="17"/>
        <v/>
      </c>
    </row>
    <row r="1133" spans="1:4" x14ac:dyDescent="0.25">
      <c r="A1133" s="23"/>
      <c r="B1133" s="24"/>
      <c r="C1133" s="24"/>
      <c r="D1133" t="str">
        <f t="shared" si="17"/>
        <v/>
      </c>
    </row>
    <row r="1134" spans="1:4" x14ac:dyDescent="0.25">
      <c r="A1134" s="23"/>
      <c r="B1134" s="24"/>
      <c r="C1134" s="24"/>
      <c r="D1134" t="str">
        <f t="shared" si="17"/>
        <v/>
      </c>
    </row>
    <row r="1135" spans="1:4" x14ac:dyDescent="0.25">
      <c r="A1135" s="23"/>
      <c r="B1135" s="24"/>
      <c r="C1135" s="24"/>
      <c r="D1135" t="str">
        <f t="shared" si="17"/>
        <v/>
      </c>
    </row>
    <row r="1136" spans="1:4" x14ac:dyDescent="0.25">
      <c r="A1136" s="23"/>
      <c r="B1136" s="24"/>
      <c r="C1136" s="24"/>
      <c r="D1136" t="str">
        <f t="shared" si="17"/>
        <v/>
      </c>
    </row>
    <row r="1137" spans="1:4" x14ac:dyDescent="0.25">
      <c r="A1137" s="23"/>
      <c r="B1137" s="24"/>
      <c r="C1137" s="24"/>
      <c r="D1137" t="str">
        <f t="shared" si="17"/>
        <v/>
      </c>
    </row>
    <row r="1138" spans="1:4" x14ac:dyDescent="0.25">
      <c r="A1138" s="23"/>
      <c r="B1138" s="24"/>
      <c r="C1138" s="24"/>
      <c r="D1138" t="str">
        <f t="shared" si="17"/>
        <v/>
      </c>
    </row>
    <row r="1139" spans="1:4" x14ac:dyDescent="0.25">
      <c r="A1139" s="23"/>
      <c r="B1139" s="24"/>
      <c r="C1139" s="24"/>
      <c r="D1139" t="str">
        <f t="shared" si="17"/>
        <v/>
      </c>
    </row>
    <row r="1140" spans="1:4" x14ac:dyDescent="0.25">
      <c r="A1140" s="23"/>
      <c r="B1140" s="24"/>
      <c r="C1140" s="24"/>
      <c r="D1140" t="str">
        <f t="shared" si="17"/>
        <v/>
      </c>
    </row>
    <row r="1141" spans="1:4" x14ac:dyDescent="0.25">
      <c r="A1141" s="23"/>
      <c r="B1141" s="24"/>
      <c r="C1141" s="24"/>
      <c r="D1141" t="str">
        <f t="shared" si="17"/>
        <v/>
      </c>
    </row>
    <row r="1142" spans="1:4" x14ac:dyDescent="0.25">
      <c r="A1142" s="23"/>
      <c r="B1142" s="24"/>
      <c r="C1142" s="24"/>
      <c r="D1142" t="str">
        <f t="shared" si="17"/>
        <v/>
      </c>
    </row>
    <row r="1143" spans="1:4" x14ac:dyDescent="0.25">
      <c r="A1143" s="23"/>
      <c r="B1143" s="24"/>
      <c r="C1143" s="24"/>
      <c r="D1143" t="str">
        <f t="shared" si="17"/>
        <v/>
      </c>
    </row>
    <row r="1144" spans="1:4" x14ac:dyDescent="0.25">
      <c r="A1144" s="23"/>
      <c r="B1144" s="24"/>
      <c r="C1144" s="24"/>
      <c r="D1144" t="str">
        <f t="shared" si="17"/>
        <v/>
      </c>
    </row>
    <row r="1145" spans="1:4" x14ac:dyDescent="0.25">
      <c r="A1145" s="23"/>
      <c r="B1145" s="24"/>
      <c r="C1145" s="24"/>
      <c r="D1145" t="str">
        <f t="shared" si="17"/>
        <v/>
      </c>
    </row>
    <row r="1146" spans="1:4" x14ac:dyDescent="0.25">
      <c r="A1146" s="23"/>
      <c r="B1146" s="24"/>
      <c r="C1146" s="24"/>
      <c r="D1146" t="str">
        <f t="shared" si="17"/>
        <v/>
      </c>
    </row>
    <row r="1147" spans="1:4" x14ac:dyDescent="0.25">
      <c r="A1147" s="23"/>
      <c r="B1147" s="24"/>
      <c r="C1147" s="24"/>
      <c r="D1147" t="str">
        <f t="shared" si="17"/>
        <v/>
      </c>
    </row>
    <row r="1148" spans="1:4" x14ac:dyDescent="0.25">
      <c r="A1148" s="23"/>
      <c r="B1148" s="24"/>
      <c r="C1148" s="24"/>
      <c r="D1148" t="str">
        <f t="shared" si="17"/>
        <v/>
      </c>
    </row>
    <row r="1149" spans="1:4" x14ac:dyDescent="0.25">
      <c r="A1149" s="23"/>
      <c r="B1149" s="24"/>
      <c r="C1149" s="24"/>
      <c r="D1149" t="str">
        <f t="shared" si="17"/>
        <v/>
      </c>
    </row>
    <row r="1150" spans="1:4" x14ac:dyDescent="0.25">
      <c r="A1150" s="23"/>
      <c r="B1150" s="24"/>
      <c r="C1150" s="24"/>
      <c r="D1150" t="str">
        <f t="shared" si="17"/>
        <v/>
      </c>
    </row>
    <row r="1151" spans="1:4" x14ac:dyDescent="0.25">
      <c r="A1151" s="23"/>
      <c r="B1151" s="24"/>
      <c r="C1151" s="24"/>
      <c r="D1151" t="str">
        <f t="shared" si="17"/>
        <v/>
      </c>
    </row>
    <row r="1152" spans="1:4" x14ac:dyDescent="0.25">
      <c r="A1152" s="23"/>
      <c r="B1152" s="24"/>
      <c r="C1152" s="24"/>
      <c r="D1152" t="str">
        <f t="shared" si="17"/>
        <v/>
      </c>
    </row>
    <row r="1153" spans="1:4" x14ac:dyDescent="0.25">
      <c r="A1153" s="23"/>
      <c r="B1153" s="24"/>
      <c r="C1153" s="24"/>
      <c r="D1153" t="str">
        <f t="shared" si="17"/>
        <v/>
      </c>
    </row>
    <row r="1154" spans="1:4" x14ac:dyDescent="0.25">
      <c r="A1154" s="23"/>
      <c r="B1154" s="24"/>
      <c r="C1154" s="24"/>
      <c r="D1154" t="str">
        <f t="shared" si="17"/>
        <v/>
      </c>
    </row>
    <row r="1155" spans="1:4" x14ac:dyDescent="0.25">
      <c r="A1155" s="23"/>
      <c r="B1155" s="24"/>
      <c r="C1155" s="24"/>
      <c r="D1155" t="str">
        <f t="shared" si="17"/>
        <v/>
      </c>
    </row>
    <row r="1156" spans="1:4" x14ac:dyDescent="0.25">
      <c r="A1156" s="23"/>
      <c r="B1156" s="24"/>
      <c r="C1156" s="24"/>
      <c r="D1156" t="str">
        <f t="shared" si="17"/>
        <v/>
      </c>
    </row>
    <row r="1157" spans="1:4" x14ac:dyDescent="0.25">
      <c r="A1157" s="23"/>
      <c r="B1157" s="24"/>
      <c r="C1157" s="24"/>
      <c r="D1157" t="str">
        <f t="shared" si="17"/>
        <v/>
      </c>
    </row>
    <row r="1158" spans="1:4" x14ac:dyDescent="0.25">
      <c r="A1158" s="23"/>
      <c r="B1158" s="24"/>
      <c r="C1158" s="24"/>
      <c r="D1158" t="str">
        <f t="shared" si="17"/>
        <v/>
      </c>
    </row>
    <row r="1159" spans="1:4" x14ac:dyDescent="0.25">
      <c r="A1159" s="23"/>
      <c r="B1159" s="24"/>
      <c r="C1159" s="24"/>
      <c r="D1159" t="str">
        <f t="shared" si="17"/>
        <v/>
      </c>
    </row>
    <row r="1160" spans="1:4" x14ac:dyDescent="0.25">
      <c r="A1160" s="23"/>
      <c r="B1160" s="24"/>
      <c r="C1160" s="24"/>
      <c r="D1160" t="str">
        <f t="shared" si="17"/>
        <v/>
      </c>
    </row>
    <row r="1161" spans="1:4" x14ac:dyDescent="0.25">
      <c r="A1161" s="23"/>
      <c r="B1161" s="24"/>
      <c r="C1161" s="24"/>
      <c r="D1161" t="str">
        <f t="shared" si="17"/>
        <v/>
      </c>
    </row>
    <row r="1162" spans="1:4" x14ac:dyDescent="0.25">
      <c r="A1162" s="23"/>
      <c r="B1162" s="24"/>
      <c r="C1162" s="24"/>
      <c r="D1162" t="str">
        <f t="shared" si="17"/>
        <v/>
      </c>
    </row>
    <row r="1163" spans="1:4" x14ac:dyDescent="0.25">
      <c r="A1163" s="23"/>
      <c r="B1163" s="24"/>
      <c r="C1163" s="24"/>
      <c r="D1163" t="str">
        <f t="shared" si="17"/>
        <v/>
      </c>
    </row>
    <row r="1164" spans="1:4" x14ac:dyDescent="0.25">
      <c r="A1164" s="23"/>
      <c r="B1164" s="24"/>
      <c r="C1164" s="24"/>
      <c r="D1164" t="str">
        <f t="shared" si="17"/>
        <v/>
      </c>
    </row>
    <row r="1165" spans="1:4" x14ac:dyDescent="0.25">
      <c r="A1165" s="23"/>
      <c r="B1165" s="24"/>
      <c r="C1165" s="24"/>
      <c r="D1165" t="str">
        <f t="shared" si="17"/>
        <v/>
      </c>
    </row>
    <row r="1166" spans="1:4" x14ac:dyDescent="0.25">
      <c r="A1166" s="23"/>
      <c r="B1166" s="24"/>
      <c r="C1166" s="24"/>
      <c r="D1166" t="str">
        <f t="shared" si="17"/>
        <v/>
      </c>
    </row>
    <row r="1167" spans="1:4" x14ac:dyDescent="0.25">
      <c r="A1167" s="23"/>
      <c r="B1167" s="24"/>
      <c r="C1167" s="24"/>
      <c r="D1167" t="str">
        <f t="shared" si="17"/>
        <v/>
      </c>
    </row>
    <row r="1168" spans="1:4" x14ac:dyDescent="0.25">
      <c r="A1168" s="23"/>
      <c r="B1168" s="24"/>
      <c r="C1168" s="24"/>
      <c r="D1168" t="str">
        <f t="shared" si="17"/>
        <v/>
      </c>
    </row>
    <row r="1169" spans="1:4" x14ac:dyDescent="0.25">
      <c r="A1169" s="23"/>
      <c r="B1169" s="24"/>
      <c r="C1169" s="24"/>
      <c r="D1169" t="str">
        <f t="shared" si="17"/>
        <v/>
      </c>
    </row>
    <row r="1170" spans="1:4" x14ac:dyDescent="0.25">
      <c r="A1170" s="23"/>
      <c r="B1170" s="24"/>
      <c r="C1170" s="24"/>
      <c r="D1170" t="str">
        <f t="shared" si="17"/>
        <v/>
      </c>
    </row>
    <row r="1171" spans="1:4" x14ac:dyDescent="0.25">
      <c r="A1171" s="23"/>
      <c r="B1171" s="24"/>
      <c r="C1171" s="24"/>
      <c r="D1171" t="str">
        <f t="shared" si="17"/>
        <v/>
      </c>
    </row>
    <row r="1172" spans="1:4" x14ac:dyDescent="0.25">
      <c r="A1172" s="23"/>
      <c r="B1172" s="24"/>
      <c r="C1172" s="24"/>
      <c r="D1172" t="str">
        <f t="shared" si="17"/>
        <v/>
      </c>
    </row>
    <row r="1173" spans="1:4" x14ac:dyDescent="0.25">
      <c r="A1173" s="23"/>
      <c r="B1173" s="24"/>
      <c r="C1173" s="24"/>
      <c r="D1173" t="str">
        <f t="shared" si="17"/>
        <v/>
      </c>
    </row>
    <row r="1174" spans="1:4" x14ac:dyDescent="0.25">
      <c r="A1174" s="23"/>
      <c r="B1174" s="24"/>
      <c r="C1174" s="24"/>
      <c r="D1174" t="str">
        <f t="shared" si="17"/>
        <v/>
      </c>
    </row>
    <row r="1175" spans="1:4" x14ac:dyDescent="0.25">
      <c r="A1175" s="23"/>
      <c r="B1175" s="24"/>
      <c r="C1175" s="24"/>
      <c r="D1175" t="str">
        <f t="shared" si="17"/>
        <v/>
      </c>
    </row>
    <row r="1176" spans="1:4" x14ac:dyDescent="0.25">
      <c r="A1176" s="23"/>
      <c r="B1176" s="24"/>
      <c r="C1176" s="24"/>
      <c r="D1176" t="str">
        <f t="shared" si="17"/>
        <v/>
      </c>
    </row>
    <row r="1177" spans="1:4" x14ac:dyDescent="0.25">
      <c r="A1177" s="23"/>
      <c r="B1177" s="24"/>
      <c r="C1177" s="24"/>
      <c r="D1177" t="str">
        <f t="shared" si="17"/>
        <v/>
      </c>
    </row>
    <row r="1178" spans="1:4" x14ac:dyDescent="0.25">
      <c r="A1178" s="23"/>
      <c r="B1178" s="24"/>
      <c r="C1178" s="24"/>
      <c r="D1178" t="str">
        <f t="shared" si="17"/>
        <v/>
      </c>
    </row>
    <row r="1179" spans="1:4" x14ac:dyDescent="0.25">
      <c r="A1179" s="23"/>
      <c r="B1179" s="24"/>
      <c r="C1179" s="24"/>
      <c r="D1179" t="str">
        <f t="shared" si="17"/>
        <v/>
      </c>
    </row>
    <row r="1180" spans="1:4" x14ac:dyDescent="0.25">
      <c r="A1180" s="23"/>
      <c r="B1180" s="24"/>
      <c r="C1180" s="24"/>
      <c r="D1180" t="str">
        <f t="shared" si="17"/>
        <v/>
      </c>
    </row>
    <row r="1181" spans="1:4" x14ac:dyDescent="0.25">
      <c r="A1181" s="23"/>
      <c r="B1181" s="24"/>
      <c r="C1181" s="24"/>
      <c r="D1181" t="str">
        <f t="shared" ref="D1181:D1244" si="18">IF(C1181="","",B1181)</f>
        <v/>
      </c>
    </row>
    <row r="1182" spans="1:4" x14ac:dyDescent="0.25">
      <c r="A1182" s="23"/>
      <c r="B1182" s="24"/>
      <c r="C1182" s="24"/>
      <c r="D1182" t="str">
        <f t="shared" si="18"/>
        <v/>
      </c>
    </row>
    <row r="1183" spans="1:4" x14ac:dyDescent="0.25">
      <c r="A1183" s="23"/>
      <c r="B1183" s="24"/>
      <c r="C1183" s="24"/>
      <c r="D1183" t="str">
        <f t="shared" si="18"/>
        <v/>
      </c>
    </row>
    <row r="1184" spans="1:4" x14ac:dyDescent="0.25">
      <c r="A1184" s="23"/>
      <c r="B1184" s="24"/>
      <c r="C1184" s="24"/>
      <c r="D1184" t="str">
        <f t="shared" si="18"/>
        <v/>
      </c>
    </row>
    <row r="1185" spans="1:4" x14ac:dyDescent="0.25">
      <c r="A1185" s="23"/>
      <c r="B1185" s="24"/>
      <c r="C1185" s="24"/>
      <c r="D1185" t="str">
        <f t="shared" si="18"/>
        <v/>
      </c>
    </row>
    <row r="1186" spans="1:4" x14ac:dyDescent="0.25">
      <c r="A1186" s="23"/>
      <c r="B1186" s="24"/>
      <c r="C1186" s="24"/>
      <c r="D1186" t="str">
        <f t="shared" si="18"/>
        <v/>
      </c>
    </row>
    <row r="1187" spans="1:4" x14ac:dyDescent="0.25">
      <c r="A1187" s="23"/>
      <c r="B1187" s="24"/>
      <c r="C1187" s="24"/>
      <c r="D1187" t="str">
        <f t="shared" si="18"/>
        <v/>
      </c>
    </row>
    <row r="1188" spans="1:4" x14ac:dyDescent="0.25">
      <c r="A1188" s="23"/>
      <c r="B1188" s="24"/>
      <c r="C1188" s="24"/>
      <c r="D1188" t="str">
        <f t="shared" si="18"/>
        <v/>
      </c>
    </row>
    <row r="1189" spans="1:4" x14ac:dyDescent="0.25">
      <c r="A1189" s="23"/>
      <c r="B1189" s="24"/>
      <c r="C1189" s="24"/>
      <c r="D1189" t="str">
        <f t="shared" si="18"/>
        <v/>
      </c>
    </row>
    <row r="1190" spans="1:4" x14ac:dyDescent="0.25">
      <c r="A1190" s="23"/>
      <c r="B1190" s="24"/>
      <c r="C1190" s="24"/>
      <c r="D1190" t="str">
        <f t="shared" si="18"/>
        <v/>
      </c>
    </row>
    <row r="1191" spans="1:4" x14ac:dyDescent="0.25">
      <c r="A1191" s="23"/>
      <c r="B1191" s="24"/>
      <c r="C1191" s="24"/>
      <c r="D1191" t="str">
        <f t="shared" si="18"/>
        <v/>
      </c>
    </row>
    <row r="1192" spans="1:4" x14ac:dyDescent="0.25">
      <c r="A1192" s="23"/>
      <c r="B1192" s="24"/>
      <c r="C1192" s="24"/>
      <c r="D1192" t="str">
        <f t="shared" si="18"/>
        <v/>
      </c>
    </row>
    <row r="1193" spans="1:4" x14ac:dyDescent="0.25">
      <c r="A1193" s="23"/>
      <c r="B1193" s="24"/>
      <c r="C1193" s="24"/>
      <c r="D1193" t="str">
        <f t="shared" si="18"/>
        <v/>
      </c>
    </row>
    <row r="1194" spans="1:4" x14ac:dyDescent="0.25">
      <c r="A1194" s="23"/>
      <c r="B1194" s="24"/>
      <c r="C1194" s="24"/>
      <c r="D1194" t="str">
        <f t="shared" si="18"/>
        <v/>
      </c>
    </row>
    <row r="1195" spans="1:4" x14ac:dyDescent="0.25">
      <c r="A1195" s="23"/>
      <c r="B1195" s="24"/>
      <c r="C1195" s="24"/>
      <c r="D1195" t="str">
        <f t="shared" si="18"/>
        <v/>
      </c>
    </row>
    <row r="1196" spans="1:4" x14ac:dyDescent="0.25">
      <c r="A1196" s="23"/>
      <c r="B1196" s="24"/>
      <c r="C1196" s="24"/>
      <c r="D1196" t="str">
        <f t="shared" si="18"/>
        <v/>
      </c>
    </row>
    <row r="1197" spans="1:4" x14ac:dyDescent="0.25">
      <c r="A1197" s="23"/>
      <c r="B1197" s="24"/>
      <c r="C1197" s="24"/>
      <c r="D1197" t="str">
        <f t="shared" si="18"/>
        <v/>
      </c>
    </row>
    <row r="1198" spans="1:4" x14ac:dyDescent="0.25">
      <c r="A1198" s="23"/>
      <c r="B1198" s="24"/>
      <c r="C1198" s="24"/>
      <c r="D1198" t="str">
        <f t="shared" si="18"/>
        <v/>
      </c>
    </row>
    <row r="1199" spans="1:4" x14ac:dyDescent="0.25">
      <c r="A1199" s="23"/>
      <c r="B1199" s="24"/>
      <c r="C1199" s="24"/>
      <c r="D1199" t="str">
        <f t="shared" si="18"/>
        <v/>
      </c>
    </row>
    <row r="1200" spans="1:4" x14ac:dyDescent="0.25">
      <c r="A1200" s="23"/>
      <c r="B1200" s="24"/>
      <c r="C1200" s="24"/>
      <c r="D1200" t="str">
        <f t="shared" si="18"/>
        <v/>
      </c>
    </row>
    <row r="1201" spans="1:4" x14ac:dyDescent="0.25">
      <c r="A1201" s="23"/>
      <c r="B1201" s="24"/>
      <c r="C1201" s="24"/>
      <c r="D1201" t="str">
        <f t="shared" si="18"/>
        <v/>
      </c>
    </row>
    <row r="1202" spans="1:4" x14ac:dyDescent="0.25">
      <c r="A1202" s="23"/>
      <c r="B1202" s="24"/>
      <c r="C1202" s="24"/>
      <c r="D1202" t="str">
        <f t="shared" si="18"/>
        <v/>
      </c>
    </row>
    <row r="1203" spans="1:4" x14ac:dyDescent="0.25">
      <c r="A1203" s="23"/>
      <c r="B1203" s="24"/>
      <c r="C1203" s="24"/>
      <c r="D1203" t="str">
        <f t="shared" si="18"/>
        <v/>
      </c>
    </row>
    <row r="1204" spans="1:4" x14ac:dyDescent="0.25">
      <c r="A1204" s="23"/>
      <c r="B1204" s="24"/>
      <c r="C1204" s="24"/>
      <c r="D1204" t="str">
        <f t="shared" si="18"/>
        <v/>
      </c>
    </row>
    <row r="1205" spans="1:4" x14ac:dyDescent="0.25">
      <c r="A1205" s="23"/>
      <c r="B1205" s="24"/>
      <c r="C1205" s="24"/>
      <c r="D1205" t="str">
        <f t="shared" si="18"/>
        <v/>
      </c>
    </row>
    <row r="1206" spans="1:4" x14ac:dyDescent="0.25">
      <c r="A1206" s="23"/>
      <c r="B1206" s="24"/>
      <c r="C1206" s="24"/>
      <c r="D1206" t="str">
        <f t="shared" si="18"/>
        <v/>
      </c>
    </row>
    <row r="1207" spans="1:4" x14ac:dyDescent="0.25">
      <c r="A1207" s="23"/>
      <c r="B1207" s="24"/>
      <c r="C1207" s="24"/>
      <c r="D1207" t="str">
        <f t="shared" si="18"/>
        <v/>
      </c>
    </row>
    <row r="1208" spans="1:4" x14ac:dyDescent="0.25">
      <c r="A1208" s="23"/>
      <c r="B1208" s="24"/>
      <c r="C1208" s="24"/>
      <c r="D1208" t="str">
        <f t="shared" si="18"/>
        <v/>
      </c>
    </row>
    <row r="1209" spans="1:4" x14ac:dyDescent="0.25">
      <c r="A1209" s="23"/>
      <c r="B1209" s="24"/>
      <c r="C1209" s="24"/>
      <c r="D1209" t="str">
        <f t="shared" si="18"/>
        <v/>
      </c>
    </row>
    <row r="1210" spans="1:4" x14ac:dyDescent="0.25">
      <c r="A1210" s="23"/>
      <c r="B1210" s="24"/>
      <c r="C1210" s="24"/>
      <c r="D1210" t="str">
        <f t="shared" si="18"/>
        <v/>
      </c>
    </row>
    <row r="1211" spans="1:4" x14ac:dyDescent="0.25">
      <c r="A1211" s="23"/>
      <c r="B1211" s="24"/>
      <c r="C1211" s="24"/>
      <c r="D1211" t="str">
        <f t="shared" si="18"/>
        <v/>
      </c>
    </row>
    <row r="1212" spans="1:4" x14ac:dyDescent="0.25">
      <c r="A1212" s="23"/>
      <c r="B1212" s="24"/>
      <c r="C1212" s="24"/>
      <c r="D1212" t="str">
        <f t="shared" si="18"/>
        <v/>
      </c>
    </row>
    <row r="1213" spans="1:4" x14ac:dyDescent="0.25">
      <c r="A1213" s="23"/>
      <c r="B1213" s="24"/>
      <c r="C1213" s="24"/>
      <c r="D1213" t="str">
        <f t="shared" si="18"/>
        <v/>
      </c>
    </row>
    <row r="1214" spans="1:4" x14ac:dyDescent="0.25">
      <c r="A1214" s="23"/>
      <c r="B1214" s="24"/>
      <c r="C1214" s="24"/>
      <c r="D1214" t="str">
        <f t="shared" si="18"/>
        <v/>
      </c>
    </row>
    <row r="1215" spans="1:4" x14ac:dyDescent="0.25">
      <c r="A1215" s="23"/>
      <c r="B1215" s="24"/>
      <c r="C1215" s="24"/>
      <c r="D1215" t="str">
        <f t="shared" si="18"/>
        <v/>
      </c>
    </row>
    <row r="1216" spans="1:4" x14ac:dyDescent="0.25">
      <c r="A1216" s="23"/>
      <c r="B1216" s="24"/>
      <c r="C1216" s="24"/>
      <c r="D1216" t="str">
        <f t="shared" si="18"/>
        <v/>
      </c>
    </row>
    <row r="1217" spans="1:4" x14ac:dyDescent="0.25">
      <c r="A1217" s="23"/>
      <c r="B1217" s="24"/>
      <c r="C1217" s="24"/>
      <c r="D1217" t="str">
        <f t="shared" si="18"/>
        <v/>
      </c>
    </row>
    <row r="1218" spans="1:4" x14ac:dyDescent="0.25">
      <c r="A1218" s="23"/>
      <c r="B1218" s="24"/>
      <c r="C1218" s="24"/>
      <c r="D1218" t="str">
        <f t="shared" si="18"/>
        <v/>
      </c>
    </row>
    <row r="1219" spans="1:4" x14ac:dyDescent="0.25">
      <c r="A1219" s="23"/>
      <c r="B1219" s="24"/>
      <c r="C1219" s="24"/>
      <c r="D1219" t="str">
        <f t="shared" si="18"/>
        <v/>
      </c>
    </row>
    <row r="1220" spans="1:4" x14ac:dyDescent="0.25">
      <c r="A1220" s="23"/>
      <c r="B1220" s="24"/>
      <c r="C1220" s="24"/>
      <c r="D1220" t="str">
        <f t="shared" si="18"/>
        <v/>
      </c>
    </row>
    <row r="1221" spans="1:4" x14ac:dyDescent="0.25">
      <c r="A1221" s="23"/>
      <c r="B1221" s="24"/>
      <c r="C1221" s="24"/>
      <c r="D1221" t="str">
        <f t="shared" si="18"/>
        <v/>
      </c>
    </row>
    <row r="1222" spans="1:4" x14ac:dyDescent="0.25">
      <c r="A1222" s="23"/>
      <c r="B1222" s="24"/>
      <c r="C1222" s="24"/>
      <c r="D1222" t="str">
        <f t="shared" si="18"/>
        <v/>
      </c>
    </row>
    <row r="1223" spans="1:4" x14ac:dyDescent="0.25">
      <c r="A1223" s="23"/>
      <c r="B1223" s="24"/>
      <c r="C1223" s="24"/>
      <c r="D1223" t="str">
        <f t="shared" si="18"/>
        <v/>
      </c>
    </row>
    <row r="1224" spans="1:4" x14ac:dyDescent="0.25">
      <c r="A1224" s="23"/>
      <c r="B1224" s="24"/>
      <c r="C1224" s="24"/>
      <c r="D1224" t="str">
        <f t="shared" si="18"/>
        <v/>
      </c>
    </row>
    <row r="1225" spans="1:4" x14ac:dyDescent="0.25">
      <c r="A1225" s="23"/>
      <c r="B1225" s="24"/>
      <c r="C1225" s="24"/>
      <c r="D1225" t="str">
        <f t="shared" si="18"/>
        <v/>
      </c>
    </row>
    <row r="1226" spans="1:4" x14ac:dyDescent="0.25">
      <c r="A1226" s="23"/>
      <c r="B1226" s="24"/>
      <c r="C1226" s="24"/>
      <c r="D1226" t="str">
        <f t="shared" si="18"/>
        <v/>
      </c>
    </row>
    <row r="1227" spans="1:4" x14ac:dyDescent="0.25">
      <c r="A1227" s="23"/>
      <c r="B1227" s="24"/>
      <c r="C1227" s="24"/>
      <c r="D1227" t="str">
        <f t="shared" si="18"/>
        <v/>
      </c>
    </row>
    <row r="1228" spans="1:4" x14ac:dyDescent="0.25">
      <c r="A1228" s="23"/>
      <c r="B1228" s="24"/>
      <c r="C1228" s="24"/>
      <c r="D1228" t="str">
        <f t="shared" si="18"/>
        <v/>
      </c>
    </row>
    <row r="1229" spans="1:4" x14ac:dyDescent="0.25">
      <c r="A1229" s="23"/>
      <c r="B1229" s="24"/>
      <c r="C1229" s="24"/>
      <c r="D1229" t="str">
        <f t="shared" si="18"/>
        <v/>
      </c>
    </row>
    <row r="1230" spans="1:4" x14ac:dyDescent="0.25">
      <c r="A1230" s="23"/>
      <c r="B1230" s="24"/>
      <c r="C1230" s="24"/>
      <c r="D1230" t="str">
        <f t="shared" si="18"/>
        <v/>
      </c>
    </row>
    <row r="1231" spans="1:4" x14ac:dyDescent="0.25">
      <c r="A1231" s="23"/>
      <c r="B1231" s="24"/>
      <c r="C1231" s="24"/>
      <c r="D1231" t="str">
        <f t="shared" si="18"/>
        <v/>
      </c>
    </row>
    <row r="1232" spans="1:4" x14ac:dyDescent="0.25">
      <c r="A1232" s="23"/>
      <c r="B1232" s="24"/>
      <c r="C1232" s="24"/>
      <c r="D1232" t="str">
        <f t="shared" si="18"/>
        <v/>
      </c>
    </row>
    <row r="1233" spans="1:4" x14ac:dyDescent="0.25">
      <c r="A1233" s="23"/>
      <c r="B1233" s="24"/>
      <c r="C1233" s="24"/>
      <c r="D1233" t="str">
        <f t="shared" si="18"/>
        <v/>
      </c>
    </row>
    <row r="1234" spans="1:4" x14ac:dyDescent="0.25">
      <c r="A1234" s="23"/>
      <c r="B1234" s="24"/>
      <c r="C1234" s="24"/>
      <c r="D1234" t="str">
        <f t="shared" si="18"/>
        <v/>
      </c>
    </row>
    <row r="1235" spans="1:4" x14ac:dyDescent="0.25">
      <c r="A1235" s="23"/>
      <c r="B1235" s="24"/>
      <c r="C1235" s="24"/>
      <c r="D1235" t="str">
        <f t="shared" si="18"/>
        <v/>
      </c>
    </row>
    <row r="1236" spans="1:4" x14ac:dyDescent="0.25">
      <c r="A1236" s="23"/>
      <c r="B1236" s="24"/>
      <c r="C1236" s="24"/>
      <c r="D1236" t="str">
        <f t="shared" si="18"/>
        <v/>
      </c>
    </row>
    <row r="1237" spans="1:4" x14ac:dyDescent="0.25">
      <c r="A1237" s="23"/>
      <c r="B1237" s="24"/>
      <c r="C1237" s="24"/>
      <c r="D1237" t="str">
        <f t="shared" si="18"/>
        <v/>
      </c>
    </row>
    <row r="1238" spans="1:4" x14ac:dyDescent="0.25">
      <c r="A1238" s="23"/>
      <c r="B1238" s="24"/>
      <c r="C1238" s="24"/>
      <c r="D1238" t="str">
        <f t="shared" si="18"/>
        <v/>
      </c>
    </row>
    <row r="1239" spans="1:4" x14ac:dyDescent="0.25">
      <c r="A1239" s="23"/>
      <c r="B1239" s="24"/>
      <c r="C1239" s="24"/>
      <c r="D1239" t="str">
        <f t="shared" si="18"/>
        <v/>
      </c>
    </row>
    <row r="1240" spans="1:4" x14ac:dyDescent="0.25">
      <c r="A1240" s="23"/>
      <c r="B1240" s="24"/>
      <c r="C1240" s="24"/>
      <c r="D1240" t="str">
        <f t="shared" si="18"/>
        <v/>
      </c>
    </row>
    <row r="1241" spans="1:4" x14ac:dyDescent="0.25">
      <c r="A1241" s="23"/>
      <c r="B1241" s="24"/>
      <c r="C1241" s="24"/>
      <c r="D1241" t="str">
        <f t="shared" si="18"/>
        <v/>
      </c>
    </row>
    <row r="1242" spans="1:4" x14ac:dyDescent="0.25">
      <c r="A1242" s="23"/>
      <c r="B1242" s="24"/>
      <c r="C1242" s="24"/>
      <c r="D1242" t="str">
        <f t="shared" si="18"/>
        <v/>
      </c>
    </row>
    <row r="1243" spans="1:4" x14ac:dyDescent="0.25">
      <c r="A1243" s="23"/>
      <c r="B1243" s="24"/>
      <c r="C1243" s="24"/>
      <c r="D1243" t="str">
        <f t="shared" si="18"/>
        <v/>
      </c>
    </row>
    <row r="1244" spans="1:4" x14ac:dyDescent="0.25">
      <c r="A1244" s="23"/>
      <c r="B1244" s="24"/>
      <c r="C1244" s="24"/>
      <c r="D1244" t="str">
        <f t="shared" si="18"/>
        <v/>
      </c>
    </row>
    <row r="1245" spans="1:4" x14ac:dyDescent="0.25">
      <c r="A1245" s="23"/>
      <c r="B1245" s="24"/>
      <c r="C1245" s="24"/>
      <c r="D1245" t="str">
        <f t="shared" ref="D1245:D1308" si="19">IF(C1245="","",B1245)</f>
        <v/>
      </c>
    </row>
    <row r="1246" spans="1:4" x14ac:dyDescent="0.25">
      <c r="A1246" s="23"/>
      <c r="B1246" s="24"/>
      <c r="C1246" s="24"/>
      <c r="D1246" t="str">
        <f t="shared" si="19"/>
        <v/>
      </c>
    </row>
    <row r="1247" spans="1:4" x14ac:dyDescent="0.25">
      <c r="A1247" s="23"/>
      <c r="B1247" s="24"/>
      <c r="C1247" s="24"/>
      <c r="D1247" t="str">
        <f t="shared" si="19"/>
        <v/>
      </c>
    </row>
    <row r="1248" spans="1:4" x14ac:dyDescent="0.25">
      <c r="A1248" s="23"/>
      <c r="B1248" s="24"/>
      <c r="C1248" s="24"/>
      <c r="D1248" t="str">
        <f t="shared" si="19"/>
        <v/>
      </c>
    </row>
    <row r="1249" spans="1:4" x14ac:dyDescent="0.25">
      <c r="A1249" s="23"/>
      <c r="B1249" s="24"/>
      <c r="C1249" s="24"/>
      <c r="D1249" t="str">
        <f t="shared" si="19"/>
        <v/>
      </c>
    </row>
    <row r="1250" spans="1:4" x14ac:dyDescent="0.25">
      <c r="A1250" s="23"/>
      <c r="B1250" s="24"/>
      <c r="C1250" s="24"/>
      <c r="D1250" t="str">
        <f t="shared" si="19"/>
        <v/>
      </c>
    </row>
    <row r="1251" spans="1:4" x14ac:dyDescent="0.25">
      <c r="A1251" s="23"/>
      <c r="B1251" s="24"/>
      <c r="C1251" s="24"/>
      <c r="D1251" t="str">
        <f t="shared" si="19"/>
        <v/>
      </c>
    </row>
    <row r="1252" spans="1:4" x14ac:dyDescent="0.25">
      <c r="A1252" s="23"/>
      <c r="B1252" s="24"/>
      <c r="C1252" s="24"/>
      <c r="D1252" t="str">
        <f t="shared" si="19"/>
        <v/>
      </c>
    </row>
    <row r="1253" spans="1:4" x14ac:dyDescent="0.25">
      <c r="A1253" s="23"/>
      <c r="B1253" s="24"/>
      <c r="C1253" s="24"/>
      <c r="D1253" t="str">
        <f t="shared" si="19"/>
        <v/>
      </c>
    </row>
    <row r="1254" spans="1:4" x14ac:dyDescent="0.25">
      <c r="A1254" s="23"/>
      <c r="B1254" s="24"/>
      <c r="C1254" s="24"/>
      <c r="D1254" t="str">
        <f t="shared" si="19"/>
        <v/>
      </c>
    </row>
    <row r="1255" spans="1:4" x14ac:dyDescent="0.25">
      <c r="A1255" s="23"/>
      <c r="B1255" s="24"/>
      <c r="C1255" s="24"/>
      <c r="D1255" t="str">
        <f t="shared" si="19"/>
        <v/>
      </c>
    </row>
    <row r="1256" spans="1:4" x14ac:dyDescent="0.25">
      <c r="A1256" s="23"/>
      <c r="B1256" s="24"/>
      <c r="C1256" s="24"/>
      <c r="D1256" t="str">
        <f t="shared" si="19"/>
        <v/>
      </c>
    </row>
    <row r="1257" spans="1:4" x14ac:dyDescent="0.25">
      <c r="A1257" s="23"/>
      <c r="B1257" s="24"/>
      <c r="C1257" s="24"/>
      <c r="D1257" t="str">
        <f t="shared" si="19"/>
        <v/>
      </c>
    </row>
    <row r="1258" spans="1:4" x14ac:dyDescent="0.25">
      <c r="A1258" s="23"/>
      <c r="B1258" s="24"/>
      <c r="C1258" s="24"/>
      <c r="D1258" t="str">
        <f t="shared" si="19"/>
        <v/>
      </c>
    </row>
    <row r="1259" spans="1:4" x14ac:dyDescent="0.25">
      <c r="A1259" s="23"/>
      <c r="B1259" s="24"/>
      <c r="C1259" s="24"/>
      <c r="D1259" t="str">
        <f t="shared" si="19"/>
        <v/>
      </c>
    </row>
    <row r="1260" spans="1:4" x14ac:dyDescent="0.25">
      <c r="A1260" s="23"/>
      <c r="B1260" s="24"/>
      <c r="C1260" s="24"/>
      <c r="D1260" t="str">
        <f t="shared" si="19"/>
        <v/>
      </c>
    </row>
    <row r="1261" spans="1:4" x14ac:dyDescent="0.25">
      <c r="A1261" s="23"/>
      <c r="B1261" s="24"/>
      <c r="C1261" s="24"/>
      <c r="D1261" t="str">
        <f t="shared" si="19"/>
        <v/>
      </c>
    </row>
    <row r="1262" spans="1:4" x14ac:dyDescent="0.25">
      <c r="A1262" s="23"/>
      <c r="B1262" s="24"/>
      <c r="C1262" s="24"/>
      <c r="D1262" t="str">
        <f t="shared" si="19"/>
        <v/>
      </c>
    </row>
    <row r="1263" spans="1:4" x14ac:dyDescent="0.25">
      <c r="A1263" s="23"/>
      <c r="B1263" s="24"/>
      <c r="C1263" s="24"/>
      <c r="D1263" t="str">
        <f t="shared" si="19"/>
        <v/>
      </c>
    </row>
    <row r="1264" spans="1:4" x14ac:dyDescent="0.25">
      <c r="A1264" s="23"/>
      <c r="B1264" s="24"/>
      <c r="C1264" s="24"/>
      <c r="D1264" t="str">
        <f t="shared" si="19"/>
        <v/>
      </c>
    </row>
    <row r="1265" spans="1:4" x14ac:dyDescent="0.25">
      <c r="A1265" s="23"/>
      <c r="B1265" s="24"/>
      <c r="C1265" s="24"/>
      <c r="D1265" t="str">
        <f t="shared" si="19"/>
        <v/>
      </c>
    </row>
    <row r="1266" spans="1:4" x14ac:dyDescent="0.25">
      <c r="A1266" s="23"/>
      <c r="B1266" s="24"/>
      <c r="C1266" s="24"/>
      <c r="D1266" t="str">
        <f t="shared" si="19"/>
        <v/>
      </c>
    </row>
    <row r="1267" spans="1:4" x14ac:dyDescent="0.25">
      <c r="A1267" s="23"/>
      <c r="B1267" s="24"/>
      <c r="C1267" s="24"/>
      <c r="D1267" t="str">
        <f t="shared" si="19"/>
        <v/>
      </c>
    </row>
    <row r="1268" spans="1:4" x14ac:dyDescent="0.25">
      <c r="A1268" s="23"/>
      <c r="B1268" s="24"/>
      <c r="C1268" s="24"/>
      <c r="D1268" t="str">
        <f t="shared" si="19"/>
        <v/>
      </c>
    </row>
    <row r="1269" spans="1:4" x14ac:dyDescent="0.25">
      <c r="A1269" s="23"/>
      <c r="B1269" s="24"/>
      <c r="C1269" s="24"/>
      <c r="D1269" t="str">
        <f t="shared" si="19"/>
        <v/>
      </c>
    </row>
    <row r="1270" spans="1:4" x14ac:dyDescent="0.25">
      <c r="A1270" s="23"/>
      <c r="B1270" s="24"/>
      <c r="C1270" s="24"/>
      <c r="D1270" t="str">
        <f t="shared" si="19"/>
        <v/>
      </c>
    </row>
    <row r="1271" spans="1:4" x14ac:dyDescent="0.25">
      <c r="A1271" s="23"/>
      <c r="B1271" s="24"/>
      <c r="C1271" s="24"/>
      <c r="D1271" t="str">
        <f t="shared" si="19"/>
        <v/>
      </c>
    </row>
    <row r="1272" spans="1:4" x14ac:dyDescent="0.25">
      <c r="A1272" s="23"/>
      <c r="B1272" s="24"/>
      <c r="C1272" s="24"/>
      <c r="D1272" t="str">
        <f t="shared" si="19"/>
        <v/>
      </c>
    </row>
    <row r="1273" spans="1:4" x14ac:dyDescent="0.25">
      <c r="A1273" s="23"/>
      <c r="B1273" s="24"/>
      <c r="C1273" s="24"/>
      <c r="D1273" t="str">
        <f t="shared" si="19"/>
        <v/>
      </c>
    </row>
    <row r="1274" spans="1:4" x14ac:dyDescent="0.25">
      <c r="A1274" s="23"/>
      <c r="B1274" s="24"/>
      <c r="C1274" s="24"/>
      <c r="D1274" t="str">
        <f t="shared" si="19"/>
        <v/>
      </c>
    </row>
    <row r="1275" spans="1:4" x14ac:dyDescent="0.25">
      <c r="A1275" s="23"/>
      <c r="B1275" s="24"/>
      <c r="C1275" s="24"/>
      <c r="D1275" t="str">
        <f t="shared" si="19"/>
        <v/>
      </c>
    </row>
    <row r="1276" spans="1:4" x14ac:dyDescent="0.25">
      <c r="A1276" s="23"/>
      <c r="B1276" s="24"/>
      <c r="C1276" s="24"/>
      <c r="D1276" t="str">
        <f t="shared" si="19"/>
        <v/>
      </c>
    </row>
    <row r="1277" spans="1:4" x14ac:dyDescent="0.25">
      <c r="A1277" s="23"/>
      <c r="B1277" s="24"/>
      <c r="C1277" s="24"/>
      <c r="D1277" t="str">
        <f t="shared" si="19"/>
        <v/>
      </c>
    </row>
    <row r="1278" spans="1:4" x14ac:dyDescent="0.25">
      <c r="A1278" s="23"/>
      <c r="B1278" s="24"/>
      <c r="C1278" s="24"/>
      <c r="D1278" t="str">
        <f t="shared" si="19"/>
        <v/>
      </c>
    </row>
    <row r="1279" spans="1:4" x14ac:dyDescent="0.25">
      <c r="A1279" s="23"/>
      <c r="B1279" s="24"/>
      <c r="C1279" s="24"/>
      <c r="D1279" t="str">
        <f t="shared" si="19"/>
        <v/>
      </c>
    </row>
    <row r="1280" spans="1:4" x14ac:dyDescent="0.25">
      <c r="A1280" s="23"/>
      <c r="B1280" s="24"/>
      <c r="C1280" s="24"/>
      <c r="D1280" t="str">
        <f t="shared" si="19"/>
        <v/>
      </c>
    </row>
    <row r="1281" spans="1:4" x14ac:dyDescent="0.25">
      <c r="A1281" s="23"/>
      <c r="B1281" s="24"/>
      <c r="C1281" s="24"/>
      <c r="D1281" t="str">
        <f t="shared" si="19"/>
        <v/>
      </c>
    </row>
    <row r="1282" spans="1:4" x14ac:dyDescent="0.25">
      <c r="A1282" s="23"/>
      <c r="B1282" s="24"/>
      <c r="C1282" s="24"/>
      <c r="D1282" t="str">
        <f t="shared" si="19"/>
        <v/>
      </c>
    </row>
    <row r="1283" spans="1:4" x14ac:dyDescent="0.25">
      <c r="A1283" s="23"/>
      <c r="B1283" s="24"/>
      <c r="C1283" s="24"/>
      <c r="D1283" t="str">
        <f t="shared" si="19"/>
        <v/>
      </c>
    </row>
    <row r="1284" spans="1:4" x14ac:dyDescent="0.25">
      <c r="A1284" s="23"/>
      <c r="B1284" s="24"/>
      <c r="C1284" s="24"/>
      <c r="D1284" t="str">
        <f t="shared" si="19"/>
        <v/>
      </c>
    </row>
    <row r="1285" spans="1:4" x14ac:dyDescent="0.25">
      <c r="A1285" s="23"/>
      <c r="B1285" s="24"/>
      <c r="C1285" s="24"/>
      <c r="D1285" t="str">
        <f t="shared" si="19"/>
        <v/>
      </c>
    </row>
    <row r="1286" spans="1:4" x14ac:dyDescent="0.25">
      <c r="A1286" s="23"/>
      <c r="B1286" s="24"/>
      <c r="C1286" s="24"/>
      <c r="D1286" t="str">
        <f t="shared" si="19"/>
        <v/>
      </c>
    </row>
    <row r="1287" spans="1:4" x14ac:dyDescent="0.25">
      <c r="A1287" s="23"/>
      <c r="B1287" s="24"/>
      <c r="C1287" s="24"/>
      <c r="D1287" t="str">
        <f t="shared" si="19"/>
        <v/>
      </c>
    </row>
    <row r="1288" spans="1:4" x14ac:dyDescent="0.25">
      <c r="A1288" s="23"/>
      <c r="B1288" s="24"/>
      <c r="C1288" s="24"/>
      <c r="D1288" t="str">
        <f t="shared" si="19"/>
        <v/>
      </c>
    </row>
    <row r="1289" spans="1:4" x14ac:dyDescent="0.25">
      <c r="A1289" s="23"/>
      <c r="B1289" s="24"/>
      <c r="C1289" s="24"/>
      <c r="D1289" t="str">
        <f t="shared" si="19"/>
        <v/>
      </c>
    </row>
    <row r="1290" spans="1:4" x14ac:dyDescent="0.25">
      <c r="A1290" s="23"/>
      <c r="B1290" s="24"/>
      <c r="C1290" s="24"/>
      <c r="D1290" t="str">
        <f t="shared" si="19"/>
        <v/>
      </c>
    </row>
    <row r="1291" spans="1:4" x14ac:dyDescent="0.25">
      <c r="A1291" s="23"/>
      <c r="B1291" s="24"/>
      <c r="C1291" s="24"/>
      <c r="D1291" t="str">
        <f t="shared" si="19"/>
        <v/>
      </c>
    </row>
    <row r="1292" spans="1:4" x14ac:dyDescent="0.25">
      <c r="A1292" s="23"/>
      <c r="B1292" s="24"/>
      <c r="C1292" s="24"/>
      <c r="D1292" t="str">
        <f t="shared" si="19"/>
        <v/>
      </c>
    </row>
    <row r="1293" spans="1:4" x14ac:dyDescent="0.25">
      <c r="A1293" s="23"/>
      <c r="B1293" s="24"/>
      <c r="C1293" s="24"/>
      <c r="D1293" t="str">
        <f t="shared" si="19"/>
        <v/>
      </c>
    </row>
    <row r="1294" spans="1:4" x14ac:dyDescent="0.25">
      <c r="A1294" s="23"/>
      <c r="B1294" s="24"/>
      <c r="C1294" s="24"/>
      <c r="D1294" t="str">
        <f t="shared" si="19"/>
        <v/>
      </c>
    </row>
    <row r="1295" spans="1:4" x14ac:dyDescent="0.25">
      <c r="A1295" s="23"/>
      <c r="B1295" s="24"/>
      <c r="C1295" s="24"/>
      <c r="D1295" t="str">
        <f t="shared" si="19"/>
        <v/>
      </c>
    </row>
    <row r="1296" spans="1:4" x14ac:dyDescent="0.25">
      <c r="A1296" s="23"/>
      <c r="B1296" s="24"/>
      <c r="C1296" s="24"/>
      <c r="D1296" t="str">
        <f t="shared" si="19"/>
        <v/>
      </c>
    </row>
    <row r="1297" spans="1:4" x14ac:dyDescent="0.25">
      <c r="A1297" s="23"/>
      <c r="B1297" s="24"/>
      <c r="C1297" s="24"/>
      <c r="D1297" t="str">
        <f t="shared" si="19"/>
        <v/>
      </c>
    </row>
    <row r="1298" spans="1:4" x14ac:dyDescent="0.25">
      <c r="A1298" s="23"/>
      <c r="B1298" s="24"/>
      <c r="C1298" s="24"/>
      <c r="D1298" t="str">
        <f t="shared" si="19"/>
        <v/>
      </c>
    </row>
    <row r="1299" spans="1:4" x14ac:dyDescent="0.25">
      <c r="A1299" s="23"/>
      <c r="B1299" s="24"/>
      <c r="C1299" s="24"/>
      <c r="D1299" t="str">
        <f t="shared" si="19"/>
        <v/>
      </c>
    </row>
    <row r="1300" spans="1:4" x14ac:dyDescent="0.25">
      <c r="A1300" s="23"/>
      <c r="B1300" s="24"/>
      <c r="C1300" s="24"/>
      <c r="D1300" t="str">
        <f t="shared" si="19"/>
        <v/>
      </c>
    </row>
    <row r="1301" spans="1:4" x14ac:dyDescent="0.25">
      <c r="A1301" s="23"/>
      <c r="B1301" s="24"/>
      <c r="C1301" s="24"/>
      <c r="D1301" t="str">
        <f t="shared" si="19"/>
        <v/>
      </c>
    </row>
    <row r="1302" spans="1:4" x14ac:dyDescent="0.25">
      <c r="A1302" s="23"/>
      <c r="B1302" s="24"/>
      <c r="C1302" s="24"/>
      <c r="D1302" t="str">
        <f t="shared" si="19"/>
        <v/>
      </c>
    </row>
    <row r="1303" spans="1:4" x14ac:dyDescent="0.25">
      <c r="A1303" s="23"/>
      <c r="B1303" s="24"/>
      <c r="C1303" s="24"/>
      <c r="D1303" t="str">
        <f t="shared" si="19"/>
        <v/>
      </c>
    </row>
    <row r="1304" spans="1:4" x14ac:dyDescent="0.25">
      <c r="A1304" s="23"/>
      <c r="B1304" s="24"/>
      <c r="C1304" s="24"/>
      <c r="D1304" t="str">
        <f t="shared" si="19"/>
        <v/>
      </c>
    </row>
    <row r="1305" spans="1:4" x14ac:dyDescent="0.25">
      <c r="A1305" s="23"/>
      <c r="B1305" s="24"/>
      <c r="C1305" s="24"/>
      <c r="D1305" t="str">
        <f t="shared" si="19"/>
        <v/>
      </c>
    </row>
    <row r="1306" spans="1:4" x14ac:dyDescent="0.25">
      <c r="A1306" s="23"/>
      <c r="B1306" s="24"/>
      <c r="C1306" s="24"/>
      <c r="D1306" t="str">
        <f t="shared" si="19"/>
        <v/>
      </c>
    </row>
    <row r="1307" spans="1:4" x14ac:dyDescent="0.25">
      <c r="A1307" s="23"/>
      <c r="B1307" s="24"/>
      <c r="C1307" s="24"/>
      <c r="D1307" t="str">
        <f t="shared" si="19"/>
        <v/>
      </c>
    </row>
    <row r="1308" spans="1:4" x14ac:dyDescent="0.25">
      <c r="A1308" s="23"/>
      <c r="B1308" s="24"/>
      <c r="C1308" s="24"/>
      <c r="D1308" t="str">
        <f t="shared" si="19"/>
        <v/>
      </c>
    </row>
    <row r="1309" spans="1:4" x14ac:dyDescent="0.25">
      <c r="A1309" s="23"/>
      <c r="B1309" s="24"/>
      <c r="C1309" s="24"/>
      <c r="D1309" t="str">
        <f t="shared" ref="D1309:D1372" si="20">IF(C1309="","",B1309)</f>
        <v/>
      </c>
    </row>
    <row r="1310" spans="1:4" x14ac:dyDescent="0.25">
      <c r="A1310" s="23"/>
      <c r="B1310" s="24"/>
      <c r="C1310" s="24"/>
      <c r="D1310" t="str">
        <f t="shared" si="20"/>
        <v/>
      </c>
    </row>
    <row r="1311" spans="1:4" x14ac:dyDescent="0.25">
      <c r="A1311" s="23"/>
      <c r="B1311" s="24"/>
      <c r="C1311" s="24"/>
      <c r="D1311" t="str">
        <f t="shared" si="20"/>
        <v/>
      </c>
    </row>
    <row r="1312" spans="1:4" x14ac:dyDescent="0.25">
      <c r="A1312" s="23"/>
      <c r="B1312" s="24"/>
      <c r="C1312" s="24"/>
      <c r="D1312" t="str">
        <f t="shared" si="20"/>
        <v/>
      </c>
    </row>
    <row r="1313" spans="1:4" x14ac:dyDescent="0.25">
      <c r="A1313" s="23"/>
      <c r="B1313" s="24"/>
      <c r="C1313" s="24"/>
      <c r="D1313" t="str">
        <f t="shared" si="20"/>
        <v/>
      </c>
    </row>
    <row r="1314" spans="1:4" x14ac:dyDescent="0.25">
      <c r="A1314" s="23"/>
      <c r="B1314" s="24"/>
      <c r="C1314" s="24"/>
      <c r="D1314" t="str">
        <f t="shared" si="20"/>
        <v/>
      </c>
    </row>
    <row r="1315" spans="1:4" x14ac:dyDescent="0.25">
      <c r="A1315" s="23"/>
      <c r="B1315" s="24"/>
      <c r="C1315" s="24"/>
      <c r="D1315" t="str">
        <f t="shared" si="20"/>
        <v/>
      </c>
    </row>
    <row r="1316" spans="1:4" x14ac:dyDescent="0.25">
      <c r="A1316" s="23"/>
      <c r="B1316" s="24"/>
      <c r="C1316" s="24"/>
      <c r="D1316" t="str">
        <f t="shared" si="20"/>
        <v/>
      </c>
    </row>
    <row r="1317" spans="1:4" x14ac:dyDescent="0.25">
      <c r="A1317" s="23"/>
      <c r="B1317" s="24"/>
      <c r="C1317" s="24"/>
      <c r="D1317" t="str">
        <f t="shared" si="20"/>
        <v/>
      </c>
    </row>
    <row r="1318" spans="1:4" x14ac:dyDescent="0.25">
      <c r="A1318" s="23"/>
      <c r="B1318" s="24"/>
      <c r="C1318" s="24"/>
      <c r="D1318" t="str">
        <f t="shared" si="20"/>
        <v/>
      </c>
    </row>
    <row r="1319" spans="1:4" x14ac:dyDescent="0.25">
      <c r="A1319" s="23"/>
      <c r="B1319" s="24"/>
      <c r="C1319" s="24"/>
      <c r="D1319" t="str">
        <f t="shared" si="20"/>
        <v/>
      </c>
    </row>
    <row r="1320" spans="1:4" x14ac:dyDescent="0.25">
      <c r="A1320" s="23"/>
      <c r="B1320" s="24"/>
      <c r="C1320" s="24"/>
      <c r="D1320" t="str">
        <f t="shared" si="20"/>
        <v/>
      </c>
    </row>
    <row r="1321" spans="1:4" x14ac:dyDescent="0.25">
      <c r="A1321" s="23"/>
      <c r="B1321" s="24"/>
      <c r="C1321" s="24"/>
      <c r="D1321" t="str">
        <f t="shared" si="20"/>
        <v/>
      </c>
    </row>
    <row r="1322" spans="1:4" x14ac:dyDescent="0.25">
      <c r="A1322" s="23"/>
      <c r="B1322" s="24"/>
      <c r="C1322" s="24"/>
      <c r="D1322" t="str">
        <f t="shared" si="20"/>
        <v/>
      </c>
    </row>
    <row r="1323" spans="1:4" x14ac:dyDescent="0.25">
      <c r="A1323" s="23"/>
      <c r="B1323" s="24"/>
      <c r="C1323" s="24"/>
      <c r="D1323" t="str">
        <f t="shared" si="20"/>
        <v/>
      </c>
    </row>
    <row r="1324" spans="1:4" x14ac:dyDescent="0.25">
      <c r="A1324" s="23"/>
      <c r="B1324" s="24"/>
      <c r="C1324" s="24"/>
      <c r="D1324" t="str">
        <f t="shared" si="20"/>
        <v/>
      </c>
    </row>
    <row r="1325" spans="1:4" x14ac:dyDescent="0.25">
      <c r="A1325" s="23"/>
      <c r="B1325" s="24"/>
      <c r="C1325" s="24"/>
      <c r="D1325" t="str">
        <f t="shared" si="20"/>
        <v/>
      </c>
    </row>
    <row r="1326" spans="1:4" x14ac:dyDescent="0.25">
      <c r="A1326" s="23"/>
      <c r="B1326" s="24"/>
      <c r="C1326" s="24"/>
      <c r="D1326" t="str">
        <f t="shared" si="20"/>
        <v/>
      </c>
    </row>
    <row r="1327" spans="1:4" x14ac:dyDescent="0.25">
      <c r="A1327" s="23"/>
      <c r="B1327" s="24"/>
      <c r="C1327" s="24"/>
      <c r="D1327" t="str">
        <f t="shared" si="20"/>
        <v/>
      </c>
    </row>
    <row r="1328" spans="1:4" x14ac:dyDescent="0.25">
      <c r="A1328" s="23"/>
      <c r="B1328" s="24"/>
      <c r="C1328" s="24"/>
      <c r="D1328" t="str">
        <f t="shared" si="20"/>
        <v/>
      </c>
    </row>
    <row r="1329" spans="1:4" x14ac:dyDescent="0.25">
      <c r="A1329" s="23"/>
      <c r="B1329" s="24"/>
      <c r="C1329" s="24"/>
      <c r="D1329" t="str">
        <f t="shared" si="20"/>
        <v/>
      </c>
    </row>
    <row r="1330" spans="1:4" x14ac:dyDescent="0.25">
      <c r="A1330" s="23"/>
      <c r="B1330" s="24"/>
      <c r="C1330" s="24"/>
      <c r="D1330" t="str">
        <f t="shared" si="20"/>
        <v/>
      </c>
    </row>
    <row r="1331" spans="1:4" x14ac:dyDescent="0.25">
      <c r="A1331" s="23"/>
      <c r="B1331" s="24"/>
      <c r="C1331" s="24"/>
      <c r="D1331" t="str">
        <f t="shared" si="20"/>
        <v/>
      </c>
    </row>
    <row r="1332" spans="1:4" x14ac:dyDescent="0.25">
      <c r="A1332" s="23"/>
      <c r="B1332" s="24"/>
      <c r="C1332" s="24"/>
      <c r="D1332" t="str">
        <f t="shared" si="20"/>
        <v/>
      </c>
    </row>
    <row r="1333" spans="1:4" x14ac:dyDescent="0.25">
      <c r="A1333" s="23"/>
      <c r="B1333" s="24"/>
      <c r="C1333" s="24"/>
      <c r="D1333" t="str">
        <f t="shared" si="20"/>
        <v/>
      </c>
    </row>
    <row r="1334" spans="1:4" x14ac:dyDescent="0.25">
      <c r="A1334" s="23"/>
      <c r="B1334" s="24"/>
      <c r="C1334" s="24"/>
      <c r="D1334" t="str">
        <f t="shared" si="20"/>
        <v/>
      </c>
    </row>
    <row r="1335" spans="1:4" x14ac:dyDescent="0.25">
      <c r="A1335" s="23"/>
      <c r="B1335" s="24"/>
      <c r="C1335" s="24"/>
      <c r="D1335" t="str">
        <f t="shared" si="20"/>
        <v/>
      </c>
    </row>
    <row r="1336" spans="1:4" x14ac:dyDescent="0.25">
      <c r="A1336" s="23"/>
      <c r="B1336" s="24"/>
      <c r="C1336" s="24"/>
      <c r="D1336" t="str">
        <f t="shared" si="20"/>
        <v/>
      </c>
    </row>
    <row r="1337" spans="1:4" x14ac:dyDescent="0.25">
      <c r="A1337" s="23"/>
      <c r="B1337" s="24"/>
      <c r="C1337" s="24"/>
      <c r="D1337" t="str">
        <f t="shared" si="20"/>
        <v/>
      </c>
    </row>
    <row r="1338" spans="1:4" x14ac:dyDescent="0.25">
      <c r="A1338" s="23"/>
      <c r="B1338" s="24"/>
      <c r="C1338" s="24"/>
      <c r="D1338" t="str">
        <f t="shared" si="20"/>
        <v/>
      </c>
    </row>
    <row r="1339" spans="1:4" x14ac:dyDescent="0.25">
      <c r="A1339" s="23"/>
      <c r="B1339" s="24"/>
      <c r="C1339" s="24"/>
      <c r="D1339" t="str">
        <f t="shared" si="20"/>
        <v/>
      </c>
    </row>
    <row r="1340" spans="1:4" x14ac:dyDescent="0.25">
      <c r="A1340" s="23"/>
      <c r="B1340" s="24"/>
      <c r="C1340" s="24"/>
      <c r="D1340" t="str">
        <f t="shared" si="20"/>
        <v/>
      </c>
    </row>
    <row r="1341" spans="1:4" x14ac:dyDescent="0.25">
      <c r="A1341" s="23"/>
      <c r="B1341" s="24"/>
      <c r="C1341" s="24"/>
      <c r="D1341" t="str">
        <f t="shared" si="20"/>
        <v/>
      </c>
    </row>
    <row r="1342" spans="1:4" x14ac:dyDescent="0.25">
      <c r="A1342" s="23"/>
      <c r="B1342" s="24"/>
      <c r="C1342" s="24"/>
      <c r="D1342" t="str">
        <f t="shared" si="20"/>
        <v/>
      </c>
    </row>
    <row r="1343" spans="1:4" x14ac:dyDescent="0.25">
      <c r="A1343" s="23"/>
      <c r="B1343" s="24"/>
      <c r="C1343" s="24"/>
      <c r="D1343" t="str">
        <f t="shared" si="20"/>
        <v/>
      </c>
    </row>
    <row r="1344" spans="1:4" x14ac:dyDescent="0.25">
      <c r="A1344" s="23"/>
      <c r="B1344" s="24"/>
      <c r="C1344" s="24"/>
      <c r="D1344" t="str">
        <f t="shared" si="20"/>
        <v/>
      </c>
    </row>
    <row r="1345" spans="1:4" x14ac:dyDescent="0.25">
      <c r="A1345" s="23"/>
      <c r="B1345" s="24"/>
      <c r="C1345" s="24"/>
      <c r="D1345" t="str">
        <f t="shared" si="20"/>
        <v/>
      </c>
    </row>
    <row r="1346" spans="1:4" x14ac:dyDescent="0.25">
      <c r="A1346" s="23"/>
      <c r="B1346" s="24"/>
      <c r="C1346" s="24"/>
      <c r="D1346" t="str">
        <f t="shared" si="20"/>
        <v/>
      </c>
    </row>
    <row r="1347" spans="1:4" x14ac:dyDescent="0.25">
      <c r="A1347" s="23"/>
      <c r="B1347" s="24"/>
      <c r="C1347" s="24"/>
      <c r="D1347" t="str">
        <f t="shared" si="20"/>
        <v/>
      </c>
    </row>
    <row r="1348" spans="1:4" x14ac:dyDescent="0.25">
      <c r="A1348" s="23"/>
      <c r="B1348" s="24"/>
      <c r="C1348" s="24"/>
      <c r="D1348" t="str">
        <f t="shared" si="20"/>
        <v/>
      </c>
    </row>
    <row r="1349" spans="1:4" x14ac:dyDescent="0.25">
      <c r="A1349" s="23"/>
      <c r="B1349" s="24"/>
      <c r="C1349" s="24"/>
      <c r="D1349" t="str">
        <f t="shared" si="20"/>
        <v/>
      </c>
    </row>
    <row r="1350" spans="1:4" x14ac:dyDescent="0.25">
      <c r="A1350" s="23"/>
      <c r="B1350" s="24"/>
      <c r="C1350" s="24"/>
      <c r="D1350" t="str">
        <f t="shared" si="20"/>
        <v/>
      </c>
    </row>
    <row r="1351" spans="1:4" x14ac:dyDescent="0.25">
      <c r="A1351" s="23"/>
      <c r="B1351" s="24"/>
      <c r="C1351" s="24"/>
      <c r="D1351" t="str">
        <f t="shared" si="20"/>
        <v/>
      </c>
    </row>
    <row r="1352" spans="1:4" x14ac:dyDescent="0.25">
      <c r="A1352" s="23"/>
      <c r="B1352" s="24"/>
      <c r="C1352" s="24"/>
      <c r="D1352" t="str">
        <f t="shared" si="20"/>
        <v/>
      </c>
    </row>
    <row r="1353" spans="1:4" x14ac:dyDescent="0.25">
      <c r="A1353" s="23"/>
      <c r="B1353" s="24"/>
      <c r="C1353" s="24"/>
      <c r="D1353" t="str">
        <f t="shared" si="20"/>
        <v/>
      </c>
    </row>
    <row r="1354" spans="1:4" x14ac:dyDescent="0.25">
      <c r="A1354" s="23"/>
      <c r="B1354" s="24"/>
      <c r="C1354" s="24"/>
      <c r="D1354" t="str">
        <f t="shared" si="20"/>
        <v/>
      </c>
    </row>
    <row r="1355" spans="1:4" x14ac:dyDescent="0.25">
      <c r="A1355" s="23"/>
      <c r="B1355" s="24"/>
      <c r="C1355" s="24"/>
      <c r="D1355" t="str">
        <f t="shared" si="20"/>
        <v/>
      </c>
    </row>
    <row r="1356" spans="1:4" x14ac:dyDescent="0.25">
      <c r="A1356" s="23"/>
      <c r="B1356" s="24"/>
      <c r="C1356" s="24"/>
      <c r="D1356" t="str">
        <f t="shared" si="20"/>
        <v/>
      </c>
    </row>
    <row r="1357" spans="1:4" x14ac:dyDescent="0.25">
      <c r="A1357" s="23"/>
      <c r="B1357" s="24"/>
      <c r="C1357" s="24"/>
      <c r="D1357" t="str">
        <f t="shared" si="20"/>
        <v/>
      </c>
    </row>
    <row r="1358" spans="1:4" x14ac:dyDescent="0.25">
      <c r="A1358" s="23"/>
      <c r="B1358" s="24"/>
      <c r="C1358" s="24"/>
      <c r="D1358" t="str">
        <f t="shared" si="20"/>
        <v/>
      </c>
    </row>
    <row r="1359" spans="1:4" x14ac:dyDescent="0.25">
      <c r="A1359" s="23"/>
      <c r="B1359" s="24"/>
      <c r="C1359" s="24"/>
      <c r="D1359" t="str">
        <f t="shared" si="20"/>
        <v/>
      </c>
    </row>
    <row r="1360" spans="1:4" x14ac:dyDescent="0.25">
      <c r="A1360" s="23"/>
      <c r="B1360" s="24"/>
      <c r="C1360" s="24"/>
      <c r="D1360" t="str">
        <f t="shared" si="20"/>
        <v/>
      </c>
    </row>
    <row r="1361" spans="1:4" x14ac:dyDescent="0.25">
      <c r="A1361" s="23"/>
      <c r="B1361" s="24"/>
      <c r="C1361" s="24"/>
      <c r="D1361" t="str">
        <f t="shared" si="20"/>
        <v/>
      </c>
    </row>
    <row r="1362" spans="1:4" x14ac:dyDescent="0.25">
      <c r="A1362" s="23"/>
      <c r="B1362" s="24"/>
      <c r="C1362" s="24"/>
      <c r="D1362" t="str">
        <f t="shared" si="20"/>
        <v/>
      </c>
    </row>
    <row r="1363" spans="1:4" x14ac:dyDescent="0.25">
      <c r="A1363" s="23"/>
      <c r="B1363" s="24"/>
      <c r="C1363" s="24"/>
      <c r="D1363" t="str">
        <f t="shared" si="20"/>
        <v/>
      </c>
    </row>
    <row r="1364" spans="1:4" x14ac:dyDescent="0.25">
      <c r="A1364" s="23"/>
      <c r="B1364" s="24"/>
      <c r="C1364" s="24"/>
      <c r="D1364" t="str">
        <f t="shared" si="20"/>
        <v/>
      </c>
    </row>
    <row r="1365" spans="1:4" x14ac:dyDescent="0.25">
      <c r="A1365" s="23"/>
      <c r="B1365" s="24"/>
      <c r="C1365" s="24"/>
      <c r="D1365" t="str">
        <f t="shared" si="20"/>
        <v/>
      </c>
    </row>
    <row r="1366" spans="1:4" x14ac:dyDescent="0.25">
      <c r="A1366" s="23"/>
      <c r="B1366" s="24"/>
      <c r="C1366" s="24"/>
      <c r="D1366" t="str">
        <f t="shared" si="20"/>
        <v/>
      </c>
    </row>
    <row r="1367" spans="1:4" x14ac:dyDescent="0.25">
      <c r="A1367" s="23"/>
      <c r="B1367" s="24"/>
      <c r="C1367" s="24"/>
      <c r="D1367" t="str">
        <f t="shared" si="20"/>
        <v/>
      </c>
    </row>
    <row r="1368" spans="1:4" x14ac:dyDescent="0.25">
      <c r="A1368" s="23"/>
      <c r="B1368" s="24"/>
      <c r="C1368" s="24"/>
      <c r="D1368" t="str">
        <f t="shared" si="20"/>
        <v/>
      </c>
    </row>
    <row r="1369" spans="1:4" x14ac:dyDescent="0.25">
      <c r="A1369" s="23"/>
      <c r="B1369" s="24"/>
      <c r="C1369" s="24"/>
      <c r="D1369" t="str">
        <f t="shared" si="20"/>
        <v/>
      </c>
    </row>
    <row r="1370" spans="1:4" x14ac:dyDescent="0.25">
      <c r="A1370" s="23"/>
      <c r="B1370" s="24"/>
      <c r="C1370" s="24"/>
      <c r="D1370" t="str">
        <f t="shared" si="20"/>
        <v/>
      </c>
    </row>
    <row r="1371" spans="1:4" x14ac:dyDescent="0.25">
      <c r="A1371" s="23"/>
      <c r="B1371" s="24"/>
      <c r="C1371" s="24"/>
      <c r="D1371" t="str">
        <f t="shared" si="20"/>
        <v/>
      </c>
    </row>
    <row r="1372" spans="1:4" x14ac:dyDescent="0.25">
      <c r="A1372" s="23"/>
      <c r="B1372" s="24"/>
      <c r="C1372" s="24"/>
      <c r="D1372" t="str">
        <f t="shared" si="20"/>
        <v/>
      </c>
    </row>
    <row r="1373" spans="1:4" x14ac:dyDescent="0.25">
      <c r="A1373" s="23"/>
      <c r="B1373" s="24"/>
      <c r="C1373" s="24"/>
      <c r="D1373" t="str">
        <f t="shared" ref="D1373:D1436" si="21">IF(C1373="","",B1373)</f>
        <v/>
      </c>
    </row>
    <row r="1374" spans="1:4" x14ac:dyDescent="0.25">
      <c r="A1374" s="23"/>
      <c r="B1374" s="24"/>
      <c r="C1374" s="24"/>
      <c r="D1374" t="str">
        <f t="shared" si="21"/>
        <v/>
      </c>
    </row>
    <row r="1375" spans="1:4" x14ac:dyDescent="0.25">
      <c r="A1375" s="23"/>
      <c r="B1375" s="24"/>
      <c r="C1375" s="24"/>
      <c r="D1375" t="str">
        <f t="shared" si="21"/>
        <v/>
      </c>
    </row>
    <row r="1376" spans="1:4" x14ac:dyDescent="0.25">
      <c r="A1376" s="23"/>
      <c r="B1376" s="24"/>
      <c r="C1376" s="24"/>
      <c r="D1376" t="str">
        <f t="shared" si="21"/>
        <v/>
      </c>
    </row>
    <row r="1377" spans="1:4" x14ac:dyDescent="0.25">
      <c r="A1377" s="23"/>
      <c r="B1377" s="24"/>
      <c r="C1377" s="24"/>
      <c r="D1377" t="str">
        <f t="shared" si="21"/>
        <v/>
      </c>
    </row>
    <row r="1378" spans="1:4" x14ac:dyDescent="0.25">
      <c r="A1378" s="23"/>
      <c r="B1378" s="24"/>
      <c r="C1378" s="24"/>
      <c r="D1378" t="str">
        <f t="shared" si="21"/>
        <v/>
      </c>
    </row>
    <row r="1379" spans="1:4" x14ac:dyDescent="0.25">
      <c r="A1379" s="23"/>
      <c r="B1379" s="24"/>
      <c r="C1379" s="24"/>
      <c r="D1379" t="str">
        <f t="shared" si="21"/>
        <v/>
      </c>
    </row>
    <row r="1380" spans="1:4" x14ac:dyDescent="0.25">
      <c r="A1380" s="23"/>
      <c r="B1380" s="24"/>
      <c r="C1380" s="24"/>
      <c r="D1380" t="str">
        <f t="shared" si="21"/>
        <v/>
      </c>
    </row>
    <row r="1381" spans="1:4" x14ac:dyDescent="0.25">
      <c r="A1381" s="23"/>
      <c r="B1381" s="24"/>
      <c r="C1381" s="24"/>
      <c r="D1381" t="str">
        <f t="shared" si="21"/>
        <v/>
      </c>
    </row>
    <row r="1382" spans="1:4" x14ac:dyDescent="0.25">
      <c r="A1382" s="23"/>
      <c r="B1382" s="24"/>
      <c r="C1382" s="24"/>
      <c r="D1382" t="str">
        <f t="shared" si="21"/>
        <v/>
      </c>
    </row>
    <row r="1383" spans="1:4" x14ac:dyDescent="0.25">
      <c r="A1383" s="23"/>
      <c r="B1383" s="24"/>
      <c r="C1383" s="24"/>
      <c r="D1383" t="str">
        <f t="shared" si="21"/>
        <v/>
      </c>
    </row>
    <row r="1384" spans="1:4" x14ac:dyDescent="0.25">
      <c r="A1384" s="23"/>
      <c r="B1384" s="24"/>
      <c r="C1384" s="24"/>
      <c r="D1384" t="str">
        <f t="shared" si="21"/>
        <v/>
      </c>
    </row>
    <row r="1385" spans="1:4" x14ac:dyDescent="0.25">
      <c r="A1385" s="23"/>
      <c r="B1385" s="24"/>
      <c r="C1385" s="24"/>
      <c r="D1385" t="str">
        <f t="shared" si="21"/>
        <v/>
      </c>
    </row>
    <row r="1386" spans="1:4" x14ac:dyDescent="0.25">
      <c r="A1386" s="23"/>
      <c r="B1386" s="24"/>
      <c r="C1386" s="24"/>
      <c r="D1386" t="str">
        <f t="shared" si="21"/>
        <v/>
      </c>
    </row>
    <row r="1387" spans="1:4" x14ac:dyDescent="0.25">
      <c r="A1387" s="23"/>
      <c r="B1387" s="24"/>
      <c r="C1387" s="24"/>
      <c r="D1387" t="str">
        <f t="shared" si="21"/>
        <v/>
      </c>
    </row>
    <row r="1388" spans="1:4" x14ac:dyDescent="0.25">
      <c r="A1388" s="23"/>
      <c r="B1388" s="24"/>
      <c r="C1388" s="24"/>
      <c r="D1388" t="str">
        <f t="shared" si="21"/>
        <v/>
      </c>
    </row>
    <row r="1389" spans="1:4" x14ac:dyDescent="0.25">
      <c r="A1389" s="23"/>
      <c r="B1389" s="24"/>
      <c r="C1389" s="24"/>
      <c r="D1389" t="str">
        <f t="shared" si="21"/>
        <v/>
      </c>
    </row>
    <row r="1390" spans="1:4" x14ac:dyDescent="0.25">
      <c r="A1390" s="23"/>
      <c r="B1390" s="24"/>
      <c r="C1390" s="24"/>
      <c r="D1390" t="str">
        <f t="shared" si="21"/>
        <v/>
      </c>
    </row>
    <row r="1391" spans="1:4" x14ac:dyDescent="0.25">
      <c r="A1391" s="23"/>
      <c r="B1391" s="24"/>
      <c r="C1391" s="24"/>
      <c r="D1391" t="str">
        <f t="shared" si="21"/>
        <v/>
      </c>
    </row>
    <row r="1392" spans="1:4" x14ac:dyDescent="0.25">
      <c r="A1392" s="23"/>
      <c r="B1392" s="24"/>
      <c r="C1392" s="24"/>
      <c r="D1392" t="str">
        <f t="shared" si="21"/>
        <v/>
      </c>
    </row>
    <row r="1393" spans="1:4" x14ac:dyDescent="0.25">
      <c r="A1393" s="23"/>
      <c r="B1393" s="24"/>
      <c r="C1393" s="24"/>
      <c r="D1393" t="str">
        <f t="shared" si="21"/>
        <v/>
      </c>
    </row>
    <row r="1394" spans="1:4" x14ac:dyDescent="0.25">
      <c r="A1394" s="23"/>
      <c r="B1394" s="24"/>
      <c r="C1394" s="24"/>
      <c r="D1394" t="str">
        <f t="shared" si="21"/>
        <v/>
      </c>
    </row>
    <row r="1395" spans="1:4" x14ac:dyDescent="0.25">
      <c r="A1395" s="23"/>
      <c r="B1395" s="24"/>
      <c r="C1395" s="24"/>
      <c r="D1395" t="str">
        <f t="shared" si="21"/>
        <v/>
      </c>
    </row>
    <row r="1396" spans="1:4" x14ac:dyDescent="0.25">
      <c r="A1396" s="23"/>
      <c r="B1396" s="24"/>
      <c r="C1396" s="24"/>
      <c r="D1396" t="str">
        <f t="shared" si="21"/>
        <v/>
      </c>
    </row>
    <row r="1397" spans="1:4" x14ac:dyDescent="0.25">
      <c r="A1397" s="23"/>
      <c r="B1397" s="24"/>
      <c r="C1397" s="24"/>
      <c r="D1397" t="str">
        <f t="shared" si="21"/>
        <v/>
      </c>
    </row>
    <row r="1398" spans="1:4" x14ac:dyDescent="0.25">
      <c r="A1398" s="23"/>
      <c r="B1398" s="24"/>
      <c r="C1398" s="24"/>
      <c r="D1398" t="str">
        <f t="shared" si="21"/>
        <v/>
      </c>
    </row>
    <row r="1399" spans="1:4" x14ac:dyDescent="0.25">
      <c r="A1399" s="23"/>
      <c r="B1399" s="24"/>
      <c r="C1399" s="24"/>
      <c r="D1399" t="str">
        <f t="shared" si="21"/>
        <v/>
      </c>
    </row>
    <row r="1400" spans="1:4" x14ac:dyDescent="0.25">
      <c r="A1400" s="23"/>
      <c r="B1400" s="24"/>
      <c r="C1400" s="24"/>
      <c r="D1400" t="str">
        <f t="shared" si="21"/>
        <v/>
      </c>
    </row>
    <row r="1401" spans="1:4" x14ac:dyDescent="0.25">
      <c r="A1401" s="23"/>
      <c r="B1401" s="24"/>
      <c r="C1401" s="24"/>
      <c r="D1401" t="str">
        <f t="shared" si="21"/>
        <v/>
      </c>
    </row>
    <row r="1402" spans="1:4" x14ac:dyDescent="0.25">
      <c r="A1402" s="23"/>
      <c r="B1402" s="24"/>
      <c r="C1402" s="24"/>
      <c r="D1402" t="str">
        <f t="shared" si="21"/>
        <v/>
      </c>
    </row>
    <row r="1403" spans="1:4" x14ac:dyDescent="0.25">
      <c r="A1403" s="23"/>
      <c r="B1403" s="24"/>
      <c r="C1403" s="24"/>
      <c r="D1403" t="str">
        <f t="shared" si="21"/>
        <v/>
      </c>
    </row>
    <row r="1404" spans="1:4" x14ac:dyDescent="0.25">
      <c r="A1404" s="23"/>
      <c r="B1404" s="24"/>
      <c r="C1404" s="24"/>
      <c r="D1404" t="str">
        <f t="shared" si="21"/>
        <v/>
      </c>
    </row>
    <row r="1405" spans="1:4" x14ac:dyDescent="0.25">
      <c r="A1405" s="23"/>
      <c r="B1405" s="24"/>
      <c r="C1405" s="24"/>
      <c r="D1405" t="str">
        <f t="shared" si="21"/>
        <v/>
      </c>
    </row>
    <row r="1406" spans="1:4" x14ac:dyDescent="0.25">
      <c r="A1406" s="23"/>
      <c r="B1406" s="24"/>
      <c r="C1406" s="24"/>
      <c r="D1406" t="str">
        <f t="shared" si="21"/>
        <v/>
      </c>
    </row>
    <row r="1407" spans="1:4" x14ac:dyDescent="0.25">
      <c r="A1407" s="23"/>
      <c r="B1407" s="24"/>
      <c r="C1407" s="24"/>
      <c r="D1407" t="str">
        <f t="shared" si="21"/>
        <v/>
      </c>
    </row>
    <row r="1408" spans="1:4" x14ac:dyDescent="0.25">
      <c r="A1408" s="23"/>
      <c r="B1408" s="24"/>
      <c r="C1408" s="24"/>
      <c r="D1408" t="str">
        <f t="shared" si="21"/>
        <v/>
      </c>
    </row>
    <row r="1409" spans="1:4" x14ac:dyDescent="0.25">
      <c r="A1409" s="23"/>
      <c r="B1409" s="24"/>
      <c r="C1409" s="24"/>
      <c r="D1409" t="str">
        <f t="shared" si="21"/>
        <v/>
      </c>
    </row>
    <row r="1410" spans="1:4" x14ac:dyDescent="0.25">
      <c r="A1410" s="23"/>
      <c r="B1410" s="24"/>
      <c r="C1410" s="24"/>
      <c r="D1410" t="str">
        <f t="shared" si="21"/>
        <v/>
      </c>
    </row>
    <row r="1411" spans="1:4" x14ac:dyDescent="0.25">
      <c r="A1411" s="23"/>
      <c r="B1411" s="24"/>
      <c r="C1411" s="24"/>
      <c r="D1411" t="str">
        <f t="shared" si="21"/>
        <v/>
      </c>
    </row>
    <row r="1412" spans="1:4" x14ac:dyDescent="0.25">
      <c r="A1412" s="23"/>
      <c r="B1412" s="24"/>
      <c r="C1412" s="24"/>
      <c r="D1412" t="str">
        <f t="shared" si="21"/>
        <v/>
      </c>
    </row>
    <row r="1413" spans="1:4" x14ac:dyDescent="0.25">
      <c r="A1413" s="23"/>
      <c r="B1413" s="24"/>
      <c r="C1413" s="24"/>
      <c r="D1413" t="str">
        <f t="shared" si="21"/>
        <v/>
      </c>
    </row>
    <row r="1414" spans="1:4" x14ac:dyDescent="0.25">
      <c r="A1414" s="23"/>
      <c r="B1414" s="24"/>
      <c r="C1414" s="24"/>
      <c r="D1414" t="str">
        <f t="shared" si="21"/>
        <v/>
      </c>
    </row>
    <row r="1415" spans="1:4" x14ac:dyDescent="0.25">
      <c r="A1415" s="23"/>
      <c r="B1415" s="24"/>
      <c r="C1415" s="24"/>
      <c r="D1415" t="str">
        <f t="shared" si="21"/>
        <v/>
      </c>
    </row>
    <row r="1416" spans="1:4" x14ac:dyDescent="0.25">
      <c r="A1416" s="23"/>
      <c r="B1416" s="24"/>
      <c r="C1416" s="24"/>
      <c r="D1416" t="str">
        <f t="shared" si="21"/>
        <v/>
      </c>
    </row>
    <row r="1417" spans="1:4" x14ac:dyDescent="0.25">
      <c r="A1417" s="23"/>
      <c r="B1417" s="24"/>
      <c r="C1417" s="24"/>
      <c r="D1417" t="str">
        <f t="shared" si="21"/>
        <v/>
      </c>
    </row>
    <row r="1418" spans="1:4" x14ac:dyDescent="0.25">
      <c r="A1418" s="23"/>
      <c r="B1418" s="24"/>
      <c r="C1418" s="24"/>
      <c r="D1418" t="str">
        <f t="shared" si="21"/>
        <v/>
      </c>
    </row>
    <row r="1419" spans="1:4" x14ac:dyDescent="0.25">
      <c r="A1419" s="23"/>
      <c r="B1419" s="24"/>
      <c r="C1419" s="24"/>
      <c r="D1419" t="str">
        <f t="shared" si="21"/>
        <v/>
      </c>
    </row>
    <row r="1420" spans="1:4" x14ac:dyDescent="0.25">
      <c r="A1420" s="23"/>
      <c r="B1420" s="24"/>
      <c r="C1420" s="24"/>
      <c r="D1420" t="str">
        <f t="shared" si="21"/>
        <v/>
      </c>
    </row>
    <row r="1421" spans="1:4" x14ac:dyDescent="0.25">
      <c r="A1421" s="23"/>
      <c r="B1421" s="24"/>
      <c r="C1421" s="24"/>
      <c r="D1421" t="str">
        <f t="shared" si="21"/>
        <v/>
      </c>
    </row>
    <row r="1422" spans="1:4" x14ac:dyDescent="0.25">
      <c r="A1422" s="23"/>
      <c r="B1422" s="24"/>
      <c r="C1422" s="24"/>
      <c r="D1422" t="str">
        <f t="shared" si="21"/>
        <v/>
      </c>
    </row>
    <row r="1423" spans="1:4" x14ac:dyDescent="0.25">
      <c r="A1423" s="23"/>
      <c r="B1423" s="24"/>
      <c r="C1423" s="24"/>
      <c r="D1423" t="str">
        <f t="shared" si="21"/>
        <v/>
      </c>
    </row>
    <row r="1424" spans="1:4" x14ac:dyDescent="0.25">
      <c r="A1424" s="23"/>
      <c r="B1424" s="24"/>
      <c r="C1424" s="24"/>
      <c r="D1424" t="str">
        <f t="shared" si="21"/>
        <v/>
      </c>
    </row>
    <row r="1425" spans="1:4" x14ac:dyDescent="0.25">
      <c r="A1425" s="23"/>
      <c r="B1425" s="24"/>
      <c r="C1425" s="24"/>
      <c r="D1425" t="str">
        <f t="shared" si="21"/>
        <v/>
      </c>
    </row>
    <row r="1426" spans="1:4" x14ac:dyDescent="0.25">
      <c r="A1426" s="23"/>
      <c r="B1426" s="24"/>
      <c r="C1426" s="24"/>
      <c r="D1426" t="str">
        <f t="shared" si="21"/>
        <v/>
      </c>
    </row>
    <row r="1427" spans="1:4" x14ac:dyDescent="0.25">
      <c r="A1427" s="23"/>
      <c r="B1427" s="24"/>
      <c r="C1427" s="24"/>
      <c r="D1427" t="str">
        <f t="shared" si="21"/>
        <v/>
      </c>
    </row>
    <row r="1428" spans="1:4" x14ac:dyDescent="0.25">
      <c r="A1428" s="23"/>
      <c r="B1428" s="24"/>
      <c r="C1428" s="24"/>
      <c r="D1428" t="str">
        <f t="shared" si="21"/>
        <v/>
      </c>
    </row>
    <row r="1429" spans="1:4" x14ac:dyDescent="0.25">
      <c r="A1429" s="23"/>
      <c r="B1429" s="24"/>
      <c r="C1429" s="24"/>
      <c r="D1429" t="str">
        <f t="shared" si="21"/>
        <v/>
      </c>
    </row>
    <row r="1430" spans="1:4" x14ac:dyDescent="0.25">
      <c r="A1430" s="23"/>
      <c r="B1430" s="24"/>
      <c r="C1430" s="24"/>
      <c r="D1430" t="str">
        <f t="shared" si="21"/>
        <v/>
      </c>
    </row>
    <row r="1431" spans="1:4" x14ac:dyDescent="0.25">
      <c r="A1431" s="23"/>
      <c r="B1431" s="24"/>
      <c r="C1431" s="24"/>
      <c r="D1431" t="str">
        <f t="shared" si="21"/>
        <v/>
      </c>
    </row>
    <row r="1432" spans="1:4" x14ac:dyDescent="0.25">
      <c r="A1432" s="23"/>
      <c r="B1432" s="24"/>
      <c r="C1432" s="24"/>
      <c r="D1432" t="str">
        <f t="shared" si="21"/>
        <v/>
      </c>
    </row>
    <row r="1433" spans="1:4" x14ac:dyDescent="0.25">
      <c r="A1433" s="23"/>
      <c r="B1433" s="24"/>
      <c r="C1433" s="24"/>
      <c r="D1433" t="str">
        <f t="shared" si="21"/>
        <v/>
      </c>
    </row>
    <row r="1434" spans="1:4" x14ac:dyDescent="0.25">
      <c r="A1434" s="23"/>
      <c r="B1434" s="24"/>
      <c r="C1434" s="24"/>
      <c r="D1434" t="str">
        <f t="shared" si="21"/>
        <v/>
      </c>
    </row>
    <row r="1435" spans="1:4" x14ac:dyDescent="0.25">
      <c r="A1435" s="23"/>
      <c r="B1435" s="24"/>
      <c r="C1435" s="24"/>
      <c r="D1435" t="str">
        <f t="shared" si="21"/>
        <v/>
      </c>
    </row>
    <row r="1436" spans="1:4" x14ac:dyDescent="0.25">
      <c r="A1436" s="23"/>
      <c r="B1436" s="24"/>
      <c r="C1436" s="24"/>
      <c r="D1436" t="str">
        <f t="shared" si="21"/>
        <v/>
      </c>
    </row>
    <row r="1437" spans="1:4" x14ac:dyDescent="0.25">
      <c r="A1437" s="23"/>
      <c r="B1437" s="24"/>
      <c r="C1437" s="24"/>
      <c r="D1437" t="str">
        <f t="shared" ref="D1437:D1500" si="22">IF(C1437="","",B1437)</f>
        <v/>
      </c>
    </row>
    <row r="1438" spans="1:4" x14ac:dyDescent="0.25">
      <c r="A1438" s="23"/>
      <c r="B1438" s="24"/>
      <c r="C1438" s="24"/>
      <c r="D1438" t="str">
        <f t="shared" si="22"/>
        <v/>
      </c>
    </row>
    <row r="1439" spans="1:4" x14ac:dyDescent="0.25">
      <c r="A1439" s="23"/>
      <c r="B1439" s="24"/>
      <c r="C1439" s="24"/>
      <c r="D1439" t="str">
        <f t="shared" si="22"/>
        <v/>
      </c>
    </row>
    <row r="1440" spans="1:4" x14ac:dyDescent="0.25">
      <c r="A1440" s="23"/>
      <c r="B1440" s="24"/>
      <c r="C1440" s="24"/>
      <c r="D1440" t="str">
        <f t="shared" si="22"/>
        <v/>
      </c>
    </row>
    <row r="1441" spans="1:4" x14ac:dyDescent="0.25">
      <c r="A1441" s="23"/>
      <c r="B1441" s="24"/>
      <c r="C1441" s="24"/>
      <c r="D1441" t="str">
        <f t="shared" si="22"/>
        <v/>
      </c>
    </row>
    <row r="1442" spans="1:4" x14ac:dyDescent="0.25">
      <c r="A1442" s="23"/>
      <c r="B1442" s="24"/>
      <c r="C1442" s="24"/>
      <c r="D1442" t="str">
        <f t="shared" si="22"/>
        <v/>
      </c>
    </row>
    <row r="1443" spans="1:4" x14ac:dyDescent="0.25">
      <c r="A1443" s="23"/>
      <c r="B1443" s="24"/>
      <c r="C1443" s="24"/>
      <c r="D1443" t="str">
        <f t="shared" si="22"/>
        <v/>
      </c>
    </row>
    <row r="1444" spans="1:4" x14ac:dyDescent="0.25">
      <c r="A1444" s="23"/>
      <c r="B1444" s="24"/>
      <c r="C1444" s="24"/>
      <c r="D1444" t="str">
        <f t="shared" si="22"/>
        <v/>
      </c>
    </row>
    <row r="1445" spans="1:4" x14ac:dyDescent="0.25">
      <c r="A1445" s="23"/>
      <c r="B1445" s="24"/>
      <c r="C1445" s="24"/>
      <c r="D1445" t="str">
        <f t="shared" si="22"/>
        <v/>
      </c>
    </row>
    <row r="1446" spans="1:4" x14ac:dyDescent="0.25">
      <c r="A1446" s="23"/>
      <c r="B1446" s="24"/>
      <c r="C1446" s="24"/>
      <c r="D1446" t="str">
        <f t="shared" si="22"/>
        <v/>
      </c>
    </row>
    <row r="1447" spans="1:4" x14ac:dyDescent="0.25">
      <c r="A1447" s="23"/>
      <c r="B1447" s="24"/>
      <c r="C1447" s="24"/>
      <c r="D1447" t="str">
        <f t="shared" si="22"/>
        <v/>
      </c>
    </row>
    <row r="1448" spans="1:4" x14ac:dyDescent="0.25">
      <c r="A1448" s="23"/>
      <c r="B1448" s="24"/>
      <c r="C1448" s="24"/>
      <c r="D1448" t="str">
        <f t="shared" si="22"/>
        <v/>
      </c>
    </row>
    <row r="1449" spans="1:4" x14ac:dyDescent="0.25">
      <c r="A1449" s="23"/>
      <c r="B1449" s="24"/>
      <c r="C1449" s="24"/>
      <c r="D1449" t="str">
        <f t="shared" si="22"/>
        <v/>
      </c>
    </row>
    <row r="1450" spans="1:4" x14ac:dyDescent="0.25">
      <c r="A1450" s="23"/>
      <c r="B1450" s="24"/>
      <c r="C1450" s="24"/>
      <c r="D1450" t="str">
        <f t="shared" si="22"/>
        <v/>
      </c>
    </row>
    <row r="1451" spans="1:4" x14ac:dyDescent="0.25">
      <c r="A1451" s="23"/>
      <c r="B1451" s="24"/>
      <c r="C1451" s="24"/>
      <c r="D1451" t="str">
        <f t="shared" si="22"/>
        <v/>
      </c>
    </row>
    <row r="1452" spans="1:4" x14ac:dyDescent="0.25">
      <c r="A1452" s="23"/>
      <c r="B1452" s="24"/>
      <c r="C1452" s="24"/>
      <c r="D1452" t="str">
        <f t="shared" si="22"/>
        <v/>
      </c>
    </row>
    <row r="1453" spans="1:4" x14ac:dyDescent="0.25">
      <c r="A1453" s="23"/>
      <c r="B1453" s="24"/>
      <c r="C1453" s="24"/>
      <c r="D1453" t="str">
        <f t="shared" si="22"/>
        <v/>
      </c>
    </row>
    <row r="1454" spans="1:4" x14ac:dyDescent="0.25">
      <c r="A1454" s="23"/>
      <c r="B1454" s="24"/>
      <c r="C1454" s="24"/>
      <c r="D1454" t="str">
        <f t="shared" si="22"/>
        <v/>
      </c>
    </row>
    <row r="1455" spans="1:4" x14ac:dyDescent="0.25">
      <c r="A1455" s="23"/>
      <c r="B1455" s="24"/>
      <c r="C1455" s="24"/>
      <c r="D1455" t="str">
        <f t="shared" si="22"/>
        <v/>
      </c>
    </row>
    <row r="1456" spans="1:4" x14ac:dyDescent="0.25">
      <c r="A1456" s="23"/>
      <c r="B1456" s="24"/>
      <c r="C1456" s="24"/>
      <c r="D1456" t="str">
        <f t="shared" si="22"/>
        <v/>
      </c>
    </row>
    <row r="1457" spans="1:4" x14ac:dyDescent="0.25">
      <c r="A1457" s="23"/>
      <c r="B1457" s="24"/>
      <c r="C1457" s="24"/>
      <c r="D1457" t="str">
        <f t="shared" si="22"/>
        <v/>
      </c>
    </row>
    <row r="1458" spans="1:4" x14ac:dyDescent="0.25">
      <c r="A1458" s="23"/>
      <c r="B1458" s="24"/>
      <c r="C1458" s="24"/>
      <c r="D1458" t="str">
        <f t="shared" si="22"/>
        <v/>
      </c>
    </row>
    <row r="1459" spans="1:4" x14ac:dyDescent="0.25">
      <c r="A1459" s="23"/>
      <c r="B1459" s="24"/>
      <c r="C1459" s="24"/>
      <c r="D1459" t="str">
        <f t="shared" si="22"/>
        <v/>
      </c>
    </row>
    <row r="1460" spans="1:4" x14ac:dyDescent="0.25">
      <c r="A1460" s="23"/>
      <c r="B1460" s="24"/>
      <c r="C1460" s="24"/>
      <c r="D1460" t="str">
        <f t="shared" si="22"/>
        <v/>
      </c>
    </row>
    <row r="1461" spans="1:4" x14ac:dyDescent="0.25">
      <c r="A1461" s="23"/>
      <c r="B1461" s="24"/>
      <c r="C1461" s="24"/>
      <c r="D1461" t="str">
        <f t="shared" si="22"/>
        <v/>
      </c>
    </row>
    <row r="1462" spans="1:4" x14ac:dyDescent="0.25">
      <c r="A1462" s="23"/>
      <c r="B1462" s="24"/>
      <c r="C1462" s="24"/>
      <c r="D1462" t="str">
        <f t="shared" si="22"/>
        <v/>
      </c>
    </row>
    <row r="1463" spans="1:4" x14ac:dyDescent="0.25">
      <c r="A1463" s="23"/>
      <c r="B1463" s="24"/>
      <c r="C1463" s="24"/>
      <c r="D1463" t="str">
        <f t="shared" si="22"/>
        <v/>
      </c>
    </row>
    <row r="1464" spans="1:4" x14ac:dyDescent="0.25">
      <c r="A1464" s="23"/>
      <c r="B1464" s="24"/>
      <c r="C1464" s="24"/>
      <c r="D1464" t="str">
        <f t="shared" si="22"/>
        <v/>
      </c>
    </row>
    <row r="1465" spans="1:4" x14ac:dyDescent="0.25">
      <c r="A1465" s="23"/>
      <c r="B1465" s="24"/>
      <c r="C1465" s="24"/>
      <c r="D1465" t="str">
        <f t="shared" si="22"/>
        <v/>
      </c>
    </row>
    <row r="1466" spans="1:4" x14ac:dyDescent="0.25">
      <c r="A1466" s="23"/>
      <c r="B1466" s="24"/>
      <c r="C1466" s="24"/>
      <c r="D1466" t="str">
        <f t="shared" si="22"/>
        <v/>
      </c>
    </row>
    <row r="1467" spans="1:4" x14ac:dyDescent="0.25">
      <c r="A1467" s="23"/>
      <c r="B1467" s="24"/>
      <c r="C1467" s="24"/>
      <c r="D1467" t="str">
        <f t="shared" si="22"/>
        <v/>
      </c>
    </row>
    <row r="1468" spans="1:4" x14ac:dyDescent="0.25">
      <c r="A1468" s="23"/>
      <c r="B1468" s="24"/>
      <c r="C1468" s="24"/>
      <c r="D1468" t="str">
        <f t="shared" si="22"/>
        <v/>
      </c>
    </row>
    <row r="1469" spans="1:4" x14ac:dyDescent="0.25">
      <c r="A1469" s="23"/>
      <c r="B1469" s="24"/>
      <c r="C1469" s="24"/>
      <c r="D1469" t="str">
        <f t="shared" si="22"/>
        <v/>
      </c>
    </row>
    <row r="1470" spans="1:4" x14ac:dyDescent="0.25">
      <c r="A1470" s="23"/>
      <c r="B1470" s="24"/>
      <c r="C1470" s="24"/>
      <c r="D1470" t="str">
        <f t="shared" si="22"/>
        <v/>
      </c>
    </row>
    <row r="1471" spans="1:4" x14ac:dyDescent="0.25">
      <c r="A1471" s="23"/>
      <c r="B1471" s="24"/>
      <c r="C1471" s="24"/>
      <c r="D1471" t="str">
        <f t="shared" si="22"/>
        <v/>
      </c>
    </row>
    <row r="1472" spans="1:4" x14ac:dyDescent="0.25">
      <c r="A1472" s="23"/>
      <c r="B1472" s="24"/>
      <c r="C1472" s="24"/>
      <c r="D1472" t="str">
        <f t="shared" si="22"/>
        <v/>
      </c>
    </row>
    <row r="1473" spans="1:4" x14ac:dyDescent="0.25">
      <c r="A1473" s="23"/>
      <c r="B1473" s="24"/>
      <c r="C1473" s="24"/>
      <c r="D1473" t="str">
        <f t="shared" si="22"/>
        <v/>
      </c>
    </row>
    <row r="1474" spans="1:4" x14ac:dyDescent="0.25">
      <c r="A1474" s="23"/>
      <c r="B1474" s="24"/>
      <c r="C1474" s="24"/>
      <c r="D1474" t="str">
        <f t="shared" si="22"/>
        <v/>
      </c>
    </row>
    <row r="1475" spans="1:4" x14ac:dyDescent="0.25">
      <c r="A1475" s="23"/>
      <c r="B1475" s="24"/>
      <c r="C1475" s="24"/>
      <c r="D1475" t="str">
        <f t="shared" si="22"/>
        <v/>
      </c>
    </row>
    <row r="1476" spans="1:4" x14ac:dyDescent="0.25">
      <c r="A1476" s="23"/>
      <c r="B1476" s="24"/>
      <c r="C1476" s="24"/>
      <c r="D1476" t="str">
        <f t="shared" si="22"/>
        <v/>
      </c>
    </row>
    <row r="1477" spans="1:4" x14ac:dyDescent="0.25">
      <c r="A1477" s="23"/>
      <c r="B1477" s="24"/>
      <c r="C1477" s="24"/>
      <c r="D1477" t="str">
        <f t="shared" si="22"/>
        <v/>
      </c>
    </row>
    <row r="1478" spans="1:4" x14ac:dyDescent="0.25">
      <c r="A1478" s="23"/>
      <c r="B1478" s="24"/>
      <c r="C1478" s="24"/>
      <c r="D1478" t="str">
        <f t="shared" si="22"/>
        <v/>
      </c>
    </row>
    <row r="1479" spans="1:4" x14ac:dyDescent="0.25">
      <c r="A1479" s="23"/>
      <c r="B1479" s="24"/>
      <c r="C1479" s="24"/>
      <c r="D1479" t="str">
        <f t="shared" si="22"/>
        <v/>
      </c>
    </row>
    <row r="1480" spans="1:4" x14ac:dyDescent="0.25">
      <c r="A1480" s="23"/>
      <c r="B1480" s="24"/>
      <c r="C1480" s="24"/>
      <c r="D1480" t="str">
        <f t="shared" si="22"/>
        <v/>
      </c>
    </row>
    <row r="1481" spans="1:4" x14ac:dyDescent="0.25">
      <c r="A1481" s="23"/>
      <c r="B1481" s="24"/>
      <c r="C1481" s="24"/>
      <c r="D1481" t="str">
        <f t="shared" si="22"/>
        <v/>
      </c>
    </row>
    <row r="1482" spans="1:4" x14ac:dyDescent="0.25">
      <c r="A1482" s="23"/>
      <c r="B1482" s="24"/>
      <c r="C1482" s="24"/>
      <c r="D1482" t="str">
        <f t="shared" si="22"/>
        <v/>
      </c>
    </row>
    <row r="1483" spans="1:4" x14ac:dyDescent="0.25">
      <c r="A1483" s="23"/>
      <c r="B1483" s="24"/>
      <c r="C1483" s="24"/>
      <c r="D1483" t="str">
        <f t="shared" si="22"/>
        <v/>
      </c>
    </row>
    <row r="1484" spans="1:4" x14ac:dyDescent="0.25">
      <c r="A1484" s="23"/>
      <c r="B1484" s="24"/>
      <c r="C1484" s="24"/>
      <c r="D1484" t="str">
        <f t="shared" si="22"/>
        <v/>
      </c>
    </row>
    <row r="1485" spans="1:4" x14ac:dyDescent="0.25">
      <c r="A1485" s="23"/>
      <c r="B1485" s="24"/>
      <c r="C1485" s="24"/>
      <c r="D1485" t="str">
        <f t="shared" si="22"/>
        <v/>
      </c>
    </row>
    <row r="1486" spans="1:4" x14ac:dyDescent="0.25">
      <c r="A1486" s="23"/>
      <c r="B1486" s="24"/>
      <c r="C1486" s="24"/>
      <c r="D1486" t="str">
        <f t="shared" si="22"/>
        <v/>
      </c>
    </row>
    <row r="1487" spans="1:4" x14ac:dyDescent="0.25">
      <c r="A1487" s="23"/>
      <c r="B1487" s="24"/>
      <c r="C1487" s="24"/>
      <c r="D1487" t="str">
        <f t="shared" si="22"/>
        <v/>
      </c>
    </row>
    <row r="1488" spans="1:4" x14ac:dyDescent="0.25">
      <c r="A1488" s="23"/>
      <c r="B1488" s="24"/>
      <c r="C1488" s="24"/>
      <c r="D1488" t="str">
        <f t="shared" si="22"/>
        <v/>
      </c>
    </row>
    <row r="1489" spans="1:4" x14ac:dyDescent="0.25">
      <c r="A1489" s="23"/>
      <c r="B1489" s="24"/>
      <c r="C1489" s="24"/>
      <c r="D1489" t="str">
        <f t="shared" si="22"/>
        <v/>
      </c>
    </row>
    <row r="1490" spans="1:4" x14ac:dyDescent="0.25">
      <c r="A1490" s="23"/>
      <c r="B1490" s="24"/>
      <c r="C1490" s="24"/>
      <c r="D1490" t="str">
        <f t="shared" si="22"/>
        <v/>
      </c>
    </row>
    <row r="1491" spans="1:4" x14ac:dyDescent="0.25">
      <c r="A1491" s="23"/>
      <c r="B1491" s="24"/>
      <c r="C1491" s="24"/>
      <c r="D1491" t="str">
        <f t="shared" si="22"/>
        <v/>
      </c>
    </row>
    <row r="1492" spans="1:4" x14ac:dyDescent="0.25">
      <c r="A1492" s="23"/>
      <c r="B1492" s="24"/>
      <c r="C1492" s="24"/>
      <c r="D1492" t="str">
        <f t="shared" si="22"/>
        <v/>
      </c>
    </row>
    <row r="1493" spans="1:4" x14ac:dyDescent="0.25">
      <c r="A1493" s="23"/>
      <c r="B1493" s="24"/>
      <c r="C1493" s="24"/>
      <c r="D1493" t="str">
        <f t="shared" si="22"/>
        <v/>
      </c>
    </row>
    <row r="1494" spans="1:4" x14ac:dyDescent="0.25">
      <c r="A1494" s="23"/>
      <c r="B1494" s="24"/>
      <c r="C1494" s="24"/>
      <c r="D1494" t="str">
        <f t="shared" si="22"/>
        <v/>
      </c>
    </row>
    <row r="1495" spans="1:4" x14ac:dyDescent="0.25">
      <c r="A1495" s="23"/>
      <c r="B1495" s="24"/>
      <c r="C1495" s="24"/>
      <c r="D1495" t="str">
        <f t="shared" si="22"/>
        <v/>
      </c>
    </row>
    <row r="1496" spans="1:4" x14ac:dyDescent="0.25">
      <c r="A1496" s="23"/>
      <c r="B1496" s="24"/>
      <c r="C1496" s="24"/>
      <c r="D1496" t="str">
        <f t="shared" si="22"/>
        <v/>
      </c>
    </row>
    <row r="1497" spans="1:4" x14ac:dyDescent="0.25">
      <c r="A1497" s="23"/>
      <c r="B1497" s="24"/>
      <c r="C1497" s="24"/>
      <c r="D1497" t="str">
        <f t="shared" si="22"/>
        <v/>
      </c>
    </row>
    <row r="1498" spans="1:4" x14ac:dyDescent="0.25">
      <c r="A1498" s="23"/>
      <c r="B1498" s="24"/>
      <c r="C1498" s="24"/>
      <c r="D1498" t="str">
        <f t="shared" si="22"/>
        <v/>
      </c>
    </row>
    <row r="1499" spans="1:4" x14ac:dyDescent="0.25">
      <c r="A1499" s="23"/>
      <c r="B1499" s="24"/>
      <c r="C1499" s="24"/>
      <c r="D1499" t="str">
        <f t="shared" si="22"/>
        <v/>
      </c>
    </row>
    <row r="1500" spans="1:4" x14ac:dyDescent="0.25">
      <c r="A1500" s="23"/>
      <c r="B1500" s="24"/>
      <c r="C1500" s="24"/>
      <c r="D1500" t="str">
        <f t="shared" si="22"/>
        <v/>
      </c>
    </row>
    <row r="1501" spans="1:4" x14ac:dyDescent="0.25">
      <c r="A1501" s="23"/>
      <c r="B1501" s="24"/>
      <c r="C1501" s="24"/>
      <c r="D1501" t="str">
        <f t="shared" ref="D1501:D1564" si="23">IF(C1501="","",B1501)</f>
        <v/>
      </c>
    </row>
    <row r="1502" spans="1:4" x14ac:dyDescent="0.25">
      <c r="A1502" s="23"/>
      <c r="B1502" s="24"/>
      <c r="C1502" s="24"/>
      <c r="D1502" t="str">
        <f t="shared" si="23"/>
        <v/>
      </c>
    </row>
    <row r="1503" spans="1:4" x14ac:dyDescent="0.25">
      <c r="A1503" s="23"/>
      <c r="B1503" s="24"/>
      <c r="C1503" s="24"/>
      <c r="D1503" t="str">
        <f t="shared" si="23"/>
        <v/>
      </c>
    </row>
    <row r="1504" spans="1:4" x14ac:dyDescent="0.25">
      <c r="A1504" s="23"/>
      <c r="B1504" s="24"/>
      <c r="C1504" s="24"/>
      <c r="D1504" t="str">
        <f t="shared" si="23"/>
        <v/>
      </c>
    </row>
    <row r="1505" spans="1:4" x14ac:dyDescent="0.25">
      <c r="A1505" s="23"/>
      <c r="B1505" s="24"/>
      <c r="C1505" s="24"/>
      <c r="D1505" t="str">
        <f t="shared" si="23"/>
        <v/>
      </c>
    </row>
    <row r="1506" spans="1:4" x14ac:dyDescent="0.25">
      <c r="A1506" s="23"/>
      <c r="B1506" s="24"/>
      <c r="C1506" s="24"/>
      <c r="D1506" t="str">
        <f t="shared" si="23"/>
        <v/>
      </c>
    </row>
    <row r="1507" spans="1:4" x14ac:dyDescent="0.25">
      <c r="A1507" s="23"/>
      <c r="B1507" s="24"/>
      <c r="C1507" s="24"/>
      <c r="D1507" t="str">
        <f t="shared" si="23"/>
        <v/>
      </c>
    </row>
    <row r="1508" spans="1:4" x14ac:dyDescent="0.25">
      <c r="A1508" s="23"/>
      <c r="B1508" s="24"/>
      <c r="C1508" s="24"/>
      <c r="D1508" t="str">
        <f t="shared" si="23"/>
        <v/>
      </c>
    </row>
    <row r="1509" spans="1:4" x14ac:dyDescent="0.25">
      <c r="A1509" s="23"/>
      <c r="B1509" s="24"/>
      <c r="C1509" s="24"/>
      <c r="D1509" t="str">
        <f t="shared" si="23"/>
        <v/>
      </c>
    </row>
    <row r="1510" spans="1:4" x14ac:dyDescent="0.25">
      <c r="A1510" s="23"/>
      <c r="B1510" s="24"/>
      <c r="C1510" s="24"/>
      <c r="D1510" t="str">
        <f t="shared" si="23"/>
        <v/>
      </c>
    </row>
    <row r="1511" spans="1:4" x14ac:dyDescent="0.25">
      <c r="A1511" s="23"/>
      <c r="B1511" s="24"/>
      <c r="C1511" s="24"/>
      <c r="D1511" t="str">
        <f t="shared" si="23"/>
        <v/>
      </c>
    </row>
    <row r="1512" spans="1:4" x14ac:dyDescent="0.25">
      <c r="A1512" s="23"/>
      <c r="B1512" s="24"/>
      <c r="C1512" s="24"/>
      <c r="D1512" t="str">
        <f t="shared" si="23"/>
        <v/>
      </c>
    </row>
    <row r="1513" spans="1:4" x14ac:dyDescent="0.25">
      <c r="A1513" s="23"/>
      <c r="B1513" s="24"/>
      <c r="C1513" s="24"/>
      <c r="D1513" t="str">
        <f t="shared" si="23"/>
        <v/>
      </c>
    </row>
    <row r="1514" spans="1:4" x14ac:dyDescent="0.25">
      <c r="A1514" s="23"/>
      <c r="B1514" s="24"/>
      <c r="C1514" s="24"/>
      <c r="D1514" t="str">
        <f t="shared" si="23"/>
        <v/>
      </c>
    </row>
    <row r="1515" spans="1:4" x14ac:dyDescent="0.25">
      <c r="A1515" s="23"/>
      <c r="B1515" s="24"/>
      <c r="C1515" s="24"/>
      <c r="D1515" t="str">
        <f t="shared" si="23"/>
        <v/>
      </c>
    </row>
    <row r="1516" spans="1:4" x14ac:dyDescent="0.25">
      <c r="A1516" s="23"/>
      <c r="B1516" s="24"/>
      <c r="C1516" s="24"/>
      <c r="D1516" t="str">
        <f t="shared" si="23"/>
        <v/>
      </c>
    </row>
    <row r="1517" spans="1:4" x14ac:dyDescent="0.25">
      <c r="A1517" s="23"/>
      <c r="B1517" s="24"/>
      <c r="C1517" s="24"/>
      <c r="D1517" t="str">
        <f t="shared" si="23"/>
        <v/>
      </c>
    </row>
    <row r="1518" spans="1:4" x14ac:dyDescent="0.25">
      <c r="A1518" s="23"/>
      <c r="B1518" s="24"/>
      <c r="C1518" s="24"/>
      <c r="D1518" t="str">
        <f t="shared" si="23"/>
        <v/>
      </c>
    </row>
    <row r="1519" spans="1:4" x14ac:dyDescent="0.25">
      <c r="A1519" s="23"/>
      <c r="B1519" s="24"/>
      <c r="C1519" s="24"/>
      <c r="D1519" t="str">
        <f t="shared" si="23"/>
        <v/>
      </c>
    </row>
    <row r="1520" spans="1:4" x14ac:dyDescent="0.25">
      <c r="A1520" s="23"/>
      <c r="B1520" s="24"/>
      <c r="C1520" s="24"/>
      <c r="D1520" t="str">
        <f t="shared" si="23"/>
        <v/>
      </c>
    </row>
    <row r="1521" spans="1:4" x14ac:dyDescent="0.25">
      <c r="A1521" s="23"/>
      <c r="B1521" s="24"/>
      <c r="C1521" s="24"/>
      <c r="D1521" t="str">
        <f t="shared" si="23"/>
        <v/>
      </c>
    </row>
    <row r="1522" spans="1:4" x14ac:dyDescent="0.25">
      <c r="A1522" s="23"/>
      <c r="B1522" s="24"/>
      <c r="C1522" s="24"/>
      <c r="D1522" t="str">
        <f t="shared" si="23"/>
        <v/>
      </c>
    </row>
    <row r="1523" spans="1:4" x14ac:dyDescent="0.25">
      <c r="A1523" s="23"/>
      <c r="B1523" s="24"/>
      <c r="C1523" s="24"/>
      <c r="D1523" t="str">
        <f t="shared" si="23"/>
        <v/>
      </c>
    </row>
    <row r="1524" spans="1:4" x14ac:dyDescent="0.25">
      <c r="A1524" s="23"/>
      <c r="B1524" s="24"/>
      <c r="C1524" s="24"/>
      <c r="D1524" t="str">
        <f t="shared" si="23"/>
        <v/>
      </c>
    </row>
    <row r="1525" spans="1:4" x14ac:dyDescent="0.25">
      <c r="A1525" s="23"/>
      <c r="B1525" s="24"/>
      <c r="C1525" s="24"/>
      <c r="D1525" t="str">
        <f t="shared" si="23"/>
        <v/>
      </c>
    </row>
    <row r="1526" spans="1:4" x14ac:dyDescent="0.25">
      <c r="A1526" s="23"/>
      <c r="B1526" s="24"/>
      <c r="C1526" s="24"/>
      <c r="D1526" t="str">
        <f t="shared" si="23"/>
        <v/>
      </c>
    </row>
    <row r="1527" spans="1:4" x14ac:dyDescent="0.25">
      <c r="A1527" s="23"/>
      <c r="B1527" s="24"/>
      <c r="C1527" s="24"/>
      <c r="D1527" t="str">
        <f t="shared" si="23"/>
        <v/>
      </c>
    </row>
    <row r="1528" spans="1:4" x14ac:dyDescent="0.25">
      <c r="A1528" s="23"/>
      <c r="B1528" s="24"/>
      <c r="C1528" s="24"/>
      <c r="D1528" t="str">
        <f t="shared" si="23"/>
        <v/>
      </c>
    </row>
    <row r="1529" spans="1:4" x14ac:dyDescent="0.25">
      <c r="A1529" s="23"/>
      <c r="B1529" s="24"/>
      <c r="C1529" s="24"/>
      <c r="D1529" t="str">
        <f t="shared" si="23"/>
        <v/>
      </c>
    </row>
    <row r="1530" spans="1:4" x14ac:dyDescent="0.25">
      <c r="A1530" s="23"/>
      <c r="B1530" s="24"/>
      <c r="C1530" s="24"/>
      <c r="D1530" t="str">
        <f t="shared" si="23"/>
        <v/>
      </c>
    </row>
    <row r="1531" spans="1:4" x14ac:dyDescent="0.25">
      <c r="A1531" s="23"/>
      <c r="B1531" s="24"/>
      <c r="C1531" s="24"/>
      <c r="D1531" t="str">
        <f t="shared" si="23"/>
        <v/>
      </c>
    </row>
    <row r="1532" spans="1:4" x14ac:dyDescent="0.25">
      <c r="A1532" s="23"/>
      <c r="B1532" s="24"/>
      <c r="C1532" s="24"/>
      <c r="D1532" t="str">
        <f t="shared" si="23"/>
        <v/>
      </c>
    </row>
    <row r="1533" spans="1:4" x14ac:dyDescent="0.25">
      <c r="A1533" s="23"/>
      <c r="B1533" s="24"/>
      <c r="C1533" s="24"/>
      <c r="D1533" t="str">
        <f t="shared" si="23"/>
        <v/>
      </c>
    </row>
    <row r="1534" spans="1:4" x14ac:dyDescent="0.25">
      <c r="A1534" s="23"/>
      <c r="B1534" s="24"/>
      <c r="C1534" s="24"/>
      <c r="D1534" t="str">
        <f t="shared" si="23"/>
        <v/>
      </c>
    </row>
    <row r="1535" spans="1:4" x14ac:dyDescent="0.25">
      <c r="A1535" s="23"/>
      <c r="B1535" s="24"/>
      <c r="C1535" s="24"/>
      <c r="D1535" t="str">
        <f t="shared" si="23"/>
        <v/>
      </c>
    </row>
    <row r="1536" spans="1:4" x14ac:dyDescent="0.25">
      <c r="A1536" s="23"/>
      <c r="B1536" s="24"/>
      <c r="C1536" s="24"/>
      <c r="D1536" t="str">
        <f t="shared" si="23"/>
        <v/>
      </c>
    </row>
    <row r="1537" spans="1:4" x14ac:dyDescent="0.25">
      <c r="A1537" s="23"/>
      <c r="B1537" s="24"/>
      <c r="C1537" s="24"/>
      <c r="D1537" t="str">
        <f t="shared" si="23"/>
        <v/>
      </c>
    </row>
    <row r="1538" spans="1:4" x14ac:dyDescent="0.25">
      <c r="A1538" s="23"/>
      <c r="B1538" s="24"/>
      <c r="C1538" s="24"/>
      <c r="D1538" t="str">
        <f t="shared" si="23"/>
        <v/>
      </c>
    </row>
    <row r="1539" spans="1:4" x14ac:dyDescent="0.25">
      <c r="A1539" s="23"/>
      <c r="B1539" s="24"/>
      <c r="C1539" s="24"/>
      <c r="D1539" t="str">
        <f t="shared" si="23"/>
        <v/>
      </c>
    </row>
    <row r="1540" spans="1:4" x14ac:dyDescent="0.25">
      <c r="A1540" s="23"/>
      <c r="B1540" s="24"/>
      <c r="C1540" s="24"/>
      <c r="D1540" t="str">
        <f t="shared" si="23"/>
        <v/>
      </c>
    </row>
    <row r="1541" spans="1:4" x14ac:dyDescent="0.25">
      <c r="A1541" s="23"/>
      <c r="B1541" s="24"/>
      <c r="C1541" s="24"/>
      <c r="D1541" t="str">
        <f t="shared" si="23"/>
        <v/>
      </c>
    </row>
    <row r="1542" spans="1:4" x14ac:dyDescent="0.25">
      <c r="A1542" s="23"/>
      <c r="B1542" s="24"/>
      <c r="C1542" s="24"/>
      <c r="D1542" t="str">
        <f t="shared" si="23"/>
        <v/>
      </c>
    </row>
    <row r="1543" spans="1:4" x14ac:dyDescent="0.25">
      <c r="A1543" s="23"/>
      <c r="B1543" s="24"/>
      <c r="C1543" s="24"/>
      <c r="D1543" t="str">
        <f t="shared" si="23"/>
        <v/>
      </c>
    </row>
    <row r="1544" spans="1:4" x14ac:dyDescent="0.25">
      <c r="A1544" s="23"/>
      <c r="B1544" s="24"/>
      <c r="C1544" s="24"/>
      <c r="D1544" t="str">
        <f t="shared" si="23"/>
        <v/>
      </c>
    </row>
    <row r="1545" spans="1:4" x14ac:dyDescent="0.25">
      <c r="A1545" s="23"/>
      <c r="B1545" s="24"/>
      <c r="C1545" s="24"/>
      <c r="D1545" t="str">
        <f t="shared" si="23"/>
        <v/>
      </c>
    </row>
    <row r="1546" spans="1:4" x14ac:dyDescent="0.25">
      <c r="A1546" s="23"/>
      <c r="B1546" s="24"/>
      <c r="C1546" s="24"/>
      <c r="D1546" t="str">
        <f t="shared" si="23"/>
        <v/>
      </c>
    </row>
    <row r="1547" spans="1:4" x14ac:dyDescent="0.25">
      <c r="A1547" s="23"/>
      <c r="B1547" s="24"/>
      <c r="C1547" s="24"/>
      <c r="D1547" t="str">
        <f t="shared" si="23"/>
        <v/>
      </c>
    </row>
    <row r="1548" spans="1:4" x14ac:dyDescent="0.25">
      <c r="A1548" s="23"/>
      <c r="B1548" s="24"/>
      <c r="C1548" s="24"/>
      <c r="D1548" t="str">
        <f t="shared" si="23"/>
        <v/>
      </c>
    </row>
    <row r="1549" spans="1:4" x14ac:dyDescent="0.25">
      <c r="A1549" s="23"/>
      <c r="B1549" s="24"/>
      <c r="C1549" s="24"/>
      <c r="D1549" t="str">
        <f t="shared" si="23"/>
        <v/>
      </c>
    </row>
    <row r="1550" spans="1:4" x14ac:dyDescent="0.25">
      <c r="A1550" s="23"/>
      <c r="B1550" s="24"/>
      <c r="C1550" s="24"/>
      <c r="D1550" t="str">
        <f t="shared" si="23"/>
        <v/>
      </c>
    </row>
    <row r="1551" spans="1:4" x14ac:dyDescent="0.25">
      <c r="A1551" s="23"/>
      <c r="B1551" s="24"/>
      <c r="C1551" s="24"/>
      <c r="D1551" t="str">
        <f t="shared" si="23"/>
        <v/>
      </c>
    </row>
    <row r="1552" spans="1:4" x14ac:dyDescent="0.25">
      <c r="A1552" s="23"/>
      <c r="B1552" s="24"/>
      <c r="C1552" s="24"/>
      <c r="D1552" t="str">
        <f t="shared" si="23"/>
        <v/>
      </c>
    </row>
    <row r="1553" spans="1:4" x14ac:dyDescent="0.25">
      <c r="A1553" s="23"/>
      <c r="B1553" s="24"/>
      <c r="C1553" s="24"/>
      <c r="D1553" t="str">
        <f t="shared" si="23"/>
        <v/>
      </c>
    </row>
    <row r="1554" spans="1:4" x14ac:dyDescent="0.25">
      <c r="A1554" s="23"/>
      <c r="B1554" s="24"/>
      <c r="C1554" s="24"/>
      <c r="D1554" t="str">
        <f t="shared" si="23"/>
        <v/>
      </c>
    </row>
    <row r="1555" spans="1:4" x14ac:dyDescent="0.25">
      <c r="A1555" s="23"/>
      <c r="B1555" s="24"/>
      <c r="C1555" s="24"/>
      <c r="D1555" t="str">
        <f t="shared" si="23"/>
        <v/>
      </c>
    </row>
    <row r="1556" spans="1:4" x14ac:dyDescent="0.25">
      <c r="A1556" s="23"/>
      <c r="B1556" s="24"/>
      <c r="C1556" s="24"/>
      <c r="D1556" t="str">
        <f t="shared" si="23"/>
        <v/>
      </c>
    </row>
    <row r="1557" spans="1:4" x14ac:dyDescent="0.25">
      <c r="A1557" s="23"/>
      <c r="B1557" s="24"/>
      <c r="C1557" s="24"/>
      <c r="D1557" t="str">
        <f t="shared" si="23"/>
        <v/>
      </c>
    </row>
    <row r="1558" spans="1:4" x14ac:dyDescent="0.25">
      <c r="A1558" s="23"/>
      <c r="B1558" s="24"/>
      <c r="C1558" s="24"/>
      <c r="D1558" t="str">
        <f t="shared" si="23"/>
        <v/>
      </c>
    </row>
    <row r="1559" spans="1:4" x14ac:dyDescent="0.25">
      <c r="A1559" s="23"/>
      <c r="B1559" s="24"/>
      <c r="C1559" s="24"/>
      <c r="D1559" t="str">
        <f t="shared" si="23"/>
        <v/>
      </c>
    </row>
    <row r="1560" spans="1:4" x14ac:dyDescent="0.25">
      <c r="A1560" s="23"/>
      <c r="B1560" s="24"/>
      <c r="C1560" s="24"/>
      <c r="D1560" t="str">
        <f t="shared" si="23"/>
        <v/>
      </c>
    </row>
    <row r="1561" spans="1:4" x14ac:dyDescent="0.25">
      <c r="A1561" s="23"/>
      <c r="B1561" s="24"/>
      <c r="C1561" s="24"/>
      <c r="D1561" t="str">
        <f t="shared" si="23"/>
        <v/>
      </c>
    </row>
    <row r="1562" spans="1:4" x14ac:dyDescent="0.25">
      <c r="A1562" s="23"/>
      <c r="B1562" s="24"/>
      <c r="C1562" s="24"/>
      <c r="D1562" t="str">
        <f t="shared" si="23"/>
        <v/>
      </c>
    </row>
    <row r="1563" spans="1:4" x14ac:dyDescent="0.25">
      <c r="A1563" s="23"/>
      <c r="B1563" s="24"/>
      <c r="C1563" s="24"/>
      <c r="D1563" t="str">
        <f t="shared" si="23"/>
        <v/>
      </c>
    </row>
    <row r="1564" spans="1:4" x14ac:dyDescent="0.25">
      <c r="A1564" s="23"/>
      <c r="B1564" s="24"/>
      <c r="C1564" s="24"/>
      <c r="D1564" t="str">
        <f t="shared" si="23"/>
        <v/>
      </c>
    </row>
    <row r="1565" spans="1:4" x14ac:dyDescent="0.25">
      <c r="A1565" s="23"/>
      <c r="B1565" s="24"/>
      <c r="C1565" s="24"/>
      <c r="D1565" t="str">
        <f t="shared" ref="D1565:D1628" si="24">IF(C1565="","",B1565)</f>
        <v/>
      </c>
    </row>
    <row r="1566" spans="1:4" x14ac:dyDescent="0.25">
      <c r="A1566" s="23"/>
      <c r="B1566" s="24"/>
      <c r="C1566" s="24"/>
      <c r="D1566" t="str">
        <f t="shared" si="24"/>
        <v/>
      </c>
    </row>
    <row r="1567" spans="1:4" x14ac:dyDescent="0.25">
      <c r="A1567" s="23"/>
      <c r="B1567" s="24"/>
      <c r="C1567" s="24"/>
      <c r="D1567" t="str">
        <f t="shared" si="24"/>
        <v/>
      </c>
    </row>
    <row r="1568" spans="1:4" x14ac:dyDescent="0.25">
      <c r="A1568" s="23"/>
      <c r="B1568" s="24"/>
      <c r="C1568" s="24"/>
      <c r="D1568" t="str">
        <f t="shared" si="24"/>
        <v/>
      </c>
    </row>
    <row r="1569" spans="1:4" x14ac:dyDescent="0.25">
      <c r="A1569" s="23"/>
      <c r="B1569" s="24"/>
      <c r="C1569" s="24"/>
      <c r="D1569" t="str">
        <f t="shared" si="24"/>
        <v/>
      </c>
    </row>
    <row r="1570" spans="1:4" x14ac:dyDescent="0.25">
      <c r="A1570" s="23"/>
      <c r="B1570" s="24"/>
      <c r="C1570" s="24"/>
      <c r="D1570" t="str">
        <f t="shared" si="24"/>
        <v/>
      </c>
    </row>
    <row r="1571" spans="1:4" x14ac:dyDescent="0.25">
      <c r="A1571" s="23"/>
      <c r="B1571" s="24"/>
      <c r="C1571" s="24"/>
      <c r="D1571" t="str">
        <f t="shared" si="24"/>
        <v/>
      </c>
    </row>
    <row r="1572" spans="1:4" x14ac:dyDescent="0.25">
      <c r="A1572" s="23"/>
      <c r="B1572" s="24"/>
      <c r="C1572" s="24"/>
      <c r="D1572" t="str">
        <f t="shared" si="24"/>
        <v/>
      </c>
    </row>
    <row r="1573" spans="1:4" x14ac:dyDescent="0.25">
      <c r="A1573" s="23"/>
      <c r="B1573" s="24"/>
      <c r="C1573" s="24"/>
      <c r="D1573" t="str">
        <f t="shared" si="24"/>
        <v/>
      </c>
    </row>
    <row r="1574" spans="1:4" x14ac:dyDescent="0.25">
      <c r="A1574" s="23"/>
      <c r="B1574" s="24"/>
      <c r="C1574" s="24"/>
      <c r="D1574" t="str">
        <f t="shared" si="24"/>
        <v/>
      </c>
    </row>
    <row r="1575" spans="1:4" x14ac:dyDescent="0.25">
      <c r="A1575" s="23"/>
      <c r="B1575" s="24"/>
      <c r="C1575" s="24"/>
      <c r="D1575" t="str">
        <f t="shared" si="24"/>
        <v/>
      </c>
    </row>
    <row r="1576" spans="1:4" x14ac:dyDescent="0.25">
      <c r="A1576" s="23"/>
      <c r="B1576" s="24"/>
      <c r="C1576" s="24"/>
      <c r="D1576" t="str">
        <f t="shared" si="24"/>
        <v/>
      </c>
    </row>
    <row r="1577" spans="1:4" x14ac:dyDescent="0.25">
      <c r="A1577" s="23"/>
      <c r="B1577" s="24"/>
      <c r="C1577" s="24"/>
      <c r="D1577" t="str">
        <f t="shared" si="24"/>
        <v/>
      </c>
    </row>
    <row r="1578" spans="1:4" x14ac:dyDescent="0.25">
      <c r="A1578" s="23"/>
      <c r="B1578" s="24"/>
      <c r="C1578" s="24"/>
      <c r="D1578" t="str">
        <f t="shared" si="24"/>
        <v/>
      </c>
    </row>
    <row r="1579" spans="1:4" x14ac:dyDescent="0.25">
      <c r="A1579" s="23"/>
      <c r="B1579" s="24"/>
      <c r="C1579" s="24"/>
      <c r="D1579" t="str">
        <f t="shared" si="24"/>
        <v/>
      </c>
    </row>
    <row r="1580" spans="1:4" x14ac:dyDescent="0.25">
      <c r="A1580" s="23"/>
      <c r="B1580" s="24"/>
      <c r="C1580" s="24"/>
      <c r="D1580" t="str">
        <f t="shared" si="24"/>
        <v/>
      </c>
    </row>
    <row r="1581" spans="1:4" x14ac:dyDescent="0.25">
      <c r="A1581" s="23"/>
      <c r="B1581" s="24"/>
      <c r="C1581" s="24"/>
      <c r="D1581" t="str">
        <f t="shared" si="24"/>
        <v/>
      </c>
    </row>
    <row r="1582" spans="1:4" x14ac:dyDescent="0.25">
      <c r="A1582" s="23"/>
      <c r="B1582" s="24"/>
      <c r="C1582" s="24"/>
      <c r="D1582" t="str">
        <f t="shared" si="24"/>
        <v/>
      </c>
    </row>
    <row r="1583" spans="1:4" x14ac:dyDescent="0.25">
      <c r="A1583" s="23"/>
      <c r="B1583" s="24"/>
      <c r="C1583" s="24"/>
      <c r="D1583" t="str">
        <f t="shared" si="24"/>
        <v/>
      </c>
    </row>
    <row r="1584" spans="1:4" x14ac:dyDescent="0.25">
      <c r="A1584" s="23"/>
      <c r="B1584" s="24"/>
      <c r="C1584" s="24"/>
      <c r="D1584" t="str">
        <f t="shared" si="24"/>
        <v/>
      </c>
    </row>
    <row r="1585" spans="1:4" x14ac:dyDescent="0.25">
      <c r="A1585" s="23"/>
      <c r="B1585" s="24"/>
      <c r="C1585" s="24"/>
      <c r="D1585" t="str">
        <f t="shared" si="24"/>
        <v/>
      </c>
    </row>
    <row r="1586" spans="1:4" x14ac:dyDescent="0.25">
      <c r="A1586" s="23"/>
      <c r="B1586" s="24"/>
      <c r="C1586" s="24"/>
      <c r="D1586" t="str">
        <f t="shared" si="24"/>
        <v/>
      </c>
    </row>
    <row r="1587" spans="1:4" x14ac:dyDescent="0.25">
      <c r="A1587" s="23"/>
      <c r="B1587" s="24"/>
      <c r="C1587" s="24"/>
      <c r="D1587" t="str">
        <f t="shared" si="24"/>
        <v/>
      </c>
    </row>
    <row r="1588" spans="1:4" x14ac:dyDescent="0.25">
      <c r="A1588" s="23"/>
      <c r="B1588" s="24"/>
      <c r="C1588" s="24"/>
      <c r="D1588" t="str">
        <f t="shared" si="24"/>
        <v/>
      </c>
    </row>
    <row r="1589" spans="1:4" x14ac:dyDescent="0.25">
      <c r="A1589" s="23"/>
      <c r="B1589" s="24"/>
      <c r="C1589" s="24"/>
      <c r="D1589" t="str">
        <f t="shared" si="24"/>
        <v/>
      </c>
    </row>
    <row r="1590" spans="1:4" x14ac:dyDescent="0.25">
      <c r="A1590" s="23"/>
      <c r="B1590" s="24"/>
      <c r="C1590" s="24"/>
      <c r="D1590" t="str">
        <f t="shared" si="24"/>
        <v/>
      </c>
    </row>
    <row r="1591" spans="1:4" x14ac:dyDescent="0.25">
      <c r="A1591" s="23"/>
      <c r="B1591" s="24"/>
      <c r="C1591" s="24"/>
      <c r="D1591" t="str">
        <f t="shared" si="24"/>
        <v/>
      </c>
    </row>
    <row r="1592" spans="1:4" x14ac:dyDescent="0.25">
      <c r="A1592" s="23"/>
      <c r="B1592" s="24"/>
      <c r="C1592" s="24"/>
      <c r="D1592" t="str">
        <f t="shared" si="24"/>
        <v/>
      </c>
    </row>
    <row r="1593" spans="1:4" x14ac:dyDescent="0.25">
      <c r="A1593" s="23"/>
      <c r="B1593" s="24"/>
      <c r="C1593" s="24"/>
      <c r="D1593" t="str">
        <f t="shared" si="24"/>
        <v/>
      </c>
    </row>
    <row r="1594" spans="1:4" x14ac:dyDescent="0.25">
      <c r="A1594" s="23"/>
      <c r="B1594" s="24"/>
      <c r="C1594" s="24"/>
      <c r="D1594" t="str">
        <f t="shared" si="24"/>
        <v/>
      </c>
    </row>
    <row r="1595" spans="1:4" x14ac:dyDescent="0.25">
      <c r="A1595" s="23"/>
      <c r="B1595" s="24"/>
      <c r="C1595" s="24"/>
      <c r="D1595" t="str">
        <f t="shared" si="24"/>
        <v/>
      </c>
    </row>
    <row r="1596" spans="1:4" x14ac:dyDescent="0.25">
      <c r="A1596" s="23"/>
      <c r="B1596" s="24"/>
      <c r="C1596" s="24"/>
      <c r="D1596" t="str">
        <f t="shared" si="24"/>
        <v/>
      </c>
    </row>
    <row r="1597" spans="1:4" x14ac:dyDescent="0.25">
      <c r="A1597" s="23"/>
      <c r="B1597" s="24"/>
      <c r="C1597" s="24"/>
      <c r="D1597" t="str">
        <f t="shared" si="24"/>
        <v/>
      </c>
    </row>
    <row r="1598" spans="1:4" x14ac:dyDescent="0.25">
      <c r="A1598" s="23"/>
      <c r="B1598" s="24"/>
      <c r="C1598" s="24"/>
      <c r="D1598" t="str">
        <f t="shared" si="24"/>
        <v/>
      </c>
    </row>
    <row r="1599" spans="1:4" x14ac:dyDescent="0.25">
      <c r="A1599" s="23"/>
      <c r="B1599" s="24"/>
      <c r="C1599" s="24"/>
      <c r="D1599" t="str">
        <f t="shared" si="24"/>
        <v/>
      </c>
    </row>
    <row r="1600" spans="1:4" x14ac:dyDescent="0.25">
      <c r="A1600" s="23"/>
      <c r="B1600" s="24"/>
      <c r="C1600" s="24"/>
      <c r="D1600" t="str">
        <f t="shared" si="24"/>
        <v/>
      </c>
    </row>
    <row r="1601" spans="1:4" x14ac:dyDescent="0.25">
      <c r="A1601" s="23"/>
      <c r="B1601" s="24"/>
      <c r="C1601" s="24"/>
      <c r="D1601" t="str">
        <f t="shared" si="24"/>
        <v/>
      </c>
    </row>
    <row r="1602" spans="1:4" x14ac:dyDescent="0.25">
      <c r="A1602" s="23"/>
      <c r="B1602" s="24"/>
      <c r="C1602" s="24"/>
      <c r="D1602" t="str">
        <f t="shared" si="24"/>
        <v/>
      </c>
    </row>
    <row r="1603" spans="1:4" x14ac:dyDescent="0.25">
      <c r="A1603" s="23"/>
      <c r="B1603" s="24"/>
      <c r="C1603" s="24"/>
      <c r="D1603" t="str">
        <f t="shared" si="24"/>
        <v/>
      </c>
    </row>
    <row r="1604" spans="1:4" x14ac:dyDescent="0.25">
      <c r="A1604" s="23"/>
      <c r="B1604" s="24"/>
      <c r="C1604" s="24"/>
      <c r="D1604" t="str">
        <f t="shared" si="24"/>
        <v/>
      </c>
    </row>
    <row r="1605" spans="1:4" x14ac:dyDescent="0.25">
      <c r="A1605" s="23"/>
      <c r="B1605" s="24"/>
      <c r="C1605" s="24"/>
      <c r="D1605" t="str">
        <f t="shared" si="24"/>
        <v/>
      </c>
    </row>
    <row r="1606" spans="1:4" x14ac:dyDescent="0.25">
      <c r="A1606" s="23"/>
      <c r="B1606" s="24"/>
      <c r="C1606" s="24"/>
      <c r="D1606" t="str">
        <f t="shared" si="24"/>
        <v/>
      </c>
    </row>
    <row r="1607" spans="1:4" x14ac:dyDescent="0.25">
      <c r="A1607" s="23"/>
      <c r="B1607" s="24"/>
      <c r="C1607" s="24"/>
      <c r="D1607" t="str">
        <f t="shared" si="24"/>
        <v/>
      </c>
    </row>
    <row r="1608" spans="1:4" x14ac:dyDescent="0.25">
      <c r="A1608" s="23"/>
      <c r="B1608" s="24"/>
      <c r="C1608" s="24"/>
      <c r="D1608" t="str">
        <f t="shared" si="24"/>
        <v/>
      </c>
    </row>
    <row r="1609" spans="1:4" x14ac:dyDescent="0.25">
      <c r="A1609" s="23"/>
      <c r="B1609" s="24"/>
      <c r="C1609" s="24"/>
      <c r="D1609" t="str">
        <f t="shared" si="24"/>
        <v/>
      </c>
    </row>
    <row r="1610" spans="1:4" x14ac:dyDescent="0.25">
      <c r="A1610" s="23"/>
      <c r="B1610" s="24"/>
      <c r="C1610" s="24"/>
      <c r="D1610" t="str">
        <f t="shared" si="24"/>
        <v/>
      </c>
    </row>
    <row r="1611" spans="1:4" x14ac:dyDescent="0.25">
      <c r="A1611" s="23"/>
      <c r="B1611" s="24"/>
      <c r="C1611" s="24"/>
      <c r="D1611" t="str">
        <f t="shared" si="24"/>
        <v/>
      </c>
    </row>
    <row r="1612" spans="1:4" x14ac:dyDescent="0.25">
      <c r="A1612" s="23"/>
      <c r="B1612" s="24"/>
      <c r="C1612" s="24"/>
      <c r="D1612" t="str">
        <f t="shared" si="24"/>
        <v/>
      </c>
    </row>
    <row r="1613" spans="1:4" x14ac:dyDescent="0.25">
      <c r="A1613" s="23"/>
      <c r="B1613" s="24"/>
      <c r="C1613" s="24"/>
      <c r="D1613" t="str">
        <f t="shared" si="24"/>
        <v/>
      </c>
    </row>
    <row r="1614" spans="1:4" x14ac:dyDescent="0.25">
      <c r="A1614" s="23"/>
      <c r="B1614" s="24"/>
      <c r="C1614" s="24"/>
      <c r="D1614" t="str">
        <f t="shared" si="24"/>
        <v/>
      </c>
    </row>
    <row r="1615" spans="1:4" x14ac:dyDescent="0.25">
      <c r="A1615" s="23"/>
      <c r="B1615" s="24"/>
      <c r="C1615" s="24"/>
      <c r="D1615" t="str">
        <f t="shared" si="24"/>
        <v/>
      </c>
    </row>
    <row r="1616" spans="1:4" x14ac:dyDescent="0.25">
      <c r="A1616" s="23"/>
      <c r="B1616" s="24"/>
      <c r="C1616" s="24"/>
      <c r="D1616" t="str">
        <f t="shared" si="24"/>
        <v/>
      </c>
    </row>
    <row r="1617" spans="1:4" x14ac:dyDescent="0.25">
      <c r="A1617" s="23"/>
      <c r="B1617" s="24"/>
      <c r="C1617" s="24"/>
      <c r="D1617" t="str">
        <f t="shared" si="24"/>
        <v/>
      </c>
    </row>
    <row r="1618" spans="1:4" x14ac:dyDescent="0.25">
      <c r="A1618" s="23"/>
      <c r="B1618" s="24"/>
      <c r="C1618" s="24"/>
      <c r="D1618" t="str">
        <f t="shared" si="24"/>
        <v/>
      </c>
    </row>
    <row r="1619" spans="1:4" x14ac:dyDescent="0.25">
      <c r="A1619" s="23"/>
      <c r="B1619" s="24"/>
      <c r="C1619" s="24"/>
      <c r="D1619" t="str">
        <f t="shared" si="24"/>
        <v/>
      </c>
    </row>
    <row r="1620" spans="1:4" x14ac:dyDescent="0.25">
      <c r="A1620" s="23"/>
      <c r="B1620" s="24"/>
      <c r="C1620" s="24"/>
      <c r="D1620" t="str">
        <f t="shared" si="24"/>
        <v/>
      </c>
    </row>
    <row r="1621" spans="1:4" x14ac:dyDescent="0.25">
      <c r="A1621" s="23"/>
      <c r="B1621" s="24"/>
      <c r="C1621" s="24"/>
      <c r="D1621" t="str">
        <f t="shared" si="24"/>
        <v/>
      </c>
    </row>
    <row r="1622" spans="1:4" x14ac:dyDescent="0.25">
      <c r="A1622" s="23"/>
      <c r="B1622" s="24"/>
      <c r="C1622" s="24"/>
      <c r="D1622" t="str">
        <f t="shared" si="24"/>
        <v/>
      </c>
    </row>
    <row r="1623" spans="1:4" x14ac:dyDescent="0.25">
      <c r="A1623" s="23"/>
      <c r="B1623" s="24"/>
      <c r="C1623" s="24"/>
      <c r="D1623" t="str">
        <f t="shared" si="24"/>
        <v/>
      </c>
    </row>
    <row r="1624" spans="1:4" x14ac:dyDescent="0.25">
      <c r="A1624" s="23"/>
      <c r="B1624" s="24"/>
      <c r="C1624" s="24"/>
      <c r="D1624" t="str">
        <f t="shared" si="24"/>
        <v/>
      </c>
    </row>
    <row r="1625" spans="1:4" x14ac:dyDescent="0.25">
      <c r="A1625" s="23"/>
      <c r="B1625" s="24"/>
      <c r="C1625" s="24"/>
      <c r="D1625" t="str">
        <f t="shared" si="24"/>
        <v/>
      </c>
    </row>
    <row r="1626" spans="1:4" x14ac:dyDescent="0.25">
      <c r="A1626" s="23"/>
      <c r="B1626" s="24"/>
      <c r="C1626" s="24"/>
      <c r="D1626" t="str">
        <f t="shared" si="24"/>
        <v/>
      </c>
    </row>
    <row r="1627" spans="1:4" x14ac:dyDescent="0.25">
      <c r="A1627" s="23"/>
      <c r="B1627" s="24"/>
      <c r="C1627" s="24"/>
      <c r="D1627" t="str">
        <f t="shared" si="24"/>
        <v/>
      </c>
    </row>
    <row r="1628" spans="1:4" x14ac:dyDescent="0.25">
      <c r="A1628" s="23"/>
      <c r="B1628" s="24"/>
      <c r="C1628" s="24"/>
      <c r="D1628" t="str">
        <f t="shared" si="24"/>
        <v/>
      </c>
    </row>
    <row r="1629" spans="1:4" x14ac:dyDescent="0.25">
      <c r="A1629" s="23"/>
      <c r="B1629" s="24"/>
      <c r="C1629" s="24"/>
      <c r="D1629" t="str">
        <f t="shared" ref="D1629:D1692" si="25">IF(C1629="","",B1629)</f>
        <v/>
      </c>
    </row>
    <row r="1630" spans="1:4" x14ac:dyDescent="0.25">
      <c r="A1630" s="23"/>
      <c r="B1630" s="24"/>
      <c r="C1630" s="24"/>
      <c r="D1630" t="str">
        <f t="shared" si="25"/>
        <v/>
      </c>
    </row>
    <row r="1631" spans="1:4" x14ac:dyDescent="0.25">
      <c r="A1631" s="23"/>
      <c r="B1631" s="24"/>
      <c r="C1631" s="24"/>
      <c r="D1631" t="str">
        <f t="shared" si="25"/>
        <v/>
      </c>
    </row>
    <row r="1632" spans="1:4" x14ac:dyDescent="0.25">
      <c r="A1632" s="23"/>
      <c r="B1632" s="24"/>
      <c r="C1632" s="24"/>
      <c r="D1632" t="str">
        <f t="shared" si="25"/>
        <v/>
      </c>
    </row>
    <row r="1633" spans="1:4" x14ac:dyDescent="0.25">
      <c r="A1633" s="23"/>
      <c r="B1633" s="24"/>
      <c r="C1633" s="24"/>
      <c r="D1633" t="str">
        <f t="shared" si="25"/>
        <v/>
      </c>
    </row>
    <row r="1634" spans="1:4" x14ac:dyDescent="0.25">
      <c r="A1634" s="23"/>
      <c r="B1634" s="24"/>
      <c r="C1634" s="24"/>
      <c r="D1634" t="str">
        <f t="shared" si="25"/>
        <v/>
      </c>
    </row>
    <row r="1635" spans="1:4" x14ac:dyDescent="0.25">
      <c r="A1635" s="23"/>
      <c r="B1635" s="24"/>
      <c r="C1635" s="24"/>
      <c r="D1635" t="str">
        <f t="shared" si="25"/>
        <v/>
      </c>
    </row>
    <row r="1636" spans="1:4" x14ac:dyDescent="0.25">
      <c r="A1636" s="23"/>
      <c r="B1636" s="24"/>
      <c r="C1636" s="24"/>
      <c r="D1636" t="str">
        <f t="shared" si="25"/>
        <v/>
      </c>
    </row>
    <row r="1637" spans="1:4" x14ac:dyDescent="0.25">
      <c r="A1637" s="23"/>
      <c r="B1637" s="24"/>
      <c r="C1637" s="24"/>
      <c r="D1637" t="str">
        <f t="shared" si="25"/>
        <v/>
      </c>
    </row>
    <row r="1638" spans="1:4" x14ac:dyDescent="0.25">
      <c r="A1638" s="23"/>
      <c r="B1638" s="24"/>
      <c r="C1638" s="24"/>
      <c r="D1638" t="str">
        <f t="shared" si="25"/>
        <v/>
      </c>
    </row>
    <row r="1639" spans="1:4" x14ac:dyDescent="0.25">
      <c r="A1639" s="23"/>
      <c r="B1639" s="24"/>
      <c r="C1639" s="24"/>
      <c r="D1639" t="str">
        <f t="shared" si="25"/>
        <v/>
      </c>
    </row>
    <row r="1640" spans="1:4" x14ac:dyDescent="0.25">
      <c r="A1640" s="23"/>
      <c r="B1640" s="24"/>
      <c r="C1640" s="24"/>
      <c r="D1640" t="str">
        <f t="shared" si="25"/>
        <v/>
      </c>
    </row>
    <row r="1641" spans="1:4" x14ac:dyDescent="0.25">
      <c r="A1641" s="23"/>
      <c r="B1641" s="24"/>
      <c r="C1641" s="24"/>
      <c r="D1641" t="str">
        <f t="shared" si="25"/>
        <v/>
      </c>
    </row>
    <row r="1642" spans="1:4" x14ac:dyDescent="0.25">
      <c r="A1642" s="23"/>
      <c r="B1642" s="24"/>
      <c r="C1642" s="24"/>
      <c r="D1642" t="str">
        <f t="shared" si="25"/>
        <v/>
      </c>
    </row>
    <row r="1643" spans="1:4" x14ac:dyDescent="0.25">
      <c r="A1643" s="23"/>
      <c r="B1643" s="24"/>
      <c r="C1643" s="24"/>
      <c r="D1643" t="str">
        <f t="shared" si="25"/>
        <v/>
      </c>
    </row>
    <row r="1644" spans="1:4" x14ac:dyDescent="0.25">
      <c r="A1644" s="23"/>
      <c r="B1644" s="24"/>
      <c r="C1644" s="24"/>
      <c r="D1644" t="str">
        <f t="shared" si="25"/>
        <v/>
      </c>
    </row>
    <row r="1645" spans="1:4" x14ac:dyDescent="0.25">
      <c r="A1645" s="23"/>
      <c r="B1645" s="24"/>
      <c r="C1645" s="24"/>
      <c r="D1645" t="str">
        <f t="shared" si="25"/>
        <v/>
      </c>
    </row>
    <row r="1646" spans="1:4" x14ac:dyDescent="0.25">
      <c r="A1646" s="23"/>
      <c r="B1646" s="24"/>
      <c r="C1646" s="24"/>
      <c r="D1646" t="str">
        <f t="shared" si="25"/>
        <v/>
      </c>
    </row>
    <row r="1647" spans="1:4" x14ac:dyDescent="0.25">
      <c r="A1647" s="23"/>
      <c r="B1647" s="24"/>
      <c r="C1647" s="24"/>
      <c r="D1647" t="str">
        <f t="shared" si="25"/>
        <v/>
      </c>
    </row>
    <row r="1648" spans="1:4" x14ac:dyDescent="0.25">
      <c r="A1648" s="23"/>
      <c r="B1648" s="24"/>
      <c r="C1648" s="24"/>
      <c r="D1648" t="str">
        <f t="shared" si="25"/>
        <v/>
      </c>
    </row>
    <row r="1649" spans="1:4" x14ac:dyDescent="0.25">
      <c r="A1649" s="23"/>
      <c r="B1649" s="24"/>
      <c r="C1649" s="24"/>
      <c r="D1649" t="str">
        <f t="shared" si="25"/>
        <v/>
      </c>
    </row>
    <row r="1650" spans="1:4" x14ac:dyDescent="0.25">
      <c r="A1650" s="23"/>
      <c r="B1650" s="24"/>
      <c r="C1650" s="24"/>
      <c r="D1650" t="str">
        <f t="shared" si="25"/>
        <v/>
      </c>
    </row>
    <row r="1651" spans="1:4" x14ac:dyDescent="0.25">
      <c r="A1651" s="23"/>
      <c r="B1651" s="24"/>
      <c r="C1651" s="24"/>
      <c r="D1651" t="str">
        <f t="shared" si="25"/>
        <v/>
      </c>
    </row>
    <row r="1652" spans="1:4" x14ac:dyDescent="0.25">
      <c r="A1652" s="23"/>
      <c r="B1652" s="24"/>
      <c r="C1652" s="24"/>
      <c r="D1652" t="str">
        <f t="shared" si="25"/>
        <v/>
      </c>
    </row>
    <row r="1653" spans="1:4" x14ac:dyDescent="0.25">
      <c r="A1653" s="23"/>
      <c r="B1653" s="24"/>
      <c r="C1653" s="24"/>
      <c r="D1653" t="str">
        <f t="shared" si="25"/>
        <v/>
      </c>
    </row>
    <row r="1654" spans="1:4" x14ac:dyDescent="0.25">
      <c r="A1654" s="23"/>
      <c r="B1654" s="24"/>
      <c r="C1654" s="24"/>
      <c r="D1654" t="str">
        <f t="shared" si="25"/>
        <v/>
      </c>
    </row>
    <row r="1655" spans="1:4" x14ac:dyDescent="0.25">
      <c r="A1655" s="23"/>
      <c r="B1655" s="24"/>
      <c r="C1655" s="24"/>
      <c r="D1655" t="str">
        <f t="shared" si="25"/>
        <v/>
      </c>
    </row>
    <row r="1656" spans="1:4" x14ac:dyDescent="0.25">
      <c r="A1656" s="23"/>
      <c r="B1656" s="24"/>
      <c r="C1656" s="24"/>
      <c r="D1656" t="str">
        <f t="shared" si="25"/>
        <v/>
      </c>
    </row>
    <row r="1657" spans="1:4" x14ac:dyDescent="0.25">
      <c r="A1657" s="23"/>
      <c r="B1657" s="24"/>
      <c r="C1657" s="24"/>
      <c r="D1657" t="str">
        <f t="shared" si="25"/>
        <v/>
      </c>
    </row>
    <row r="1658" spans="1:4" x14ac:dyDescent="0.25">
      <c r="A1658" s="23"/>
      <c r="B1658" s="24"/>
      <c r="C1658" s="24"/>
      <c r="D1658" t="str">
        <f t="shared" si="25"/>
        <v/>
      </c>
    </row>
    <row r="1659" spans="1:4" x14ac:dyDescent="0.25">
      <c r="A1659" s="23"/>
      <c r="B1659" s="24"/>
      <c r="C1659" s="24"/>
      <c r="D1659" t="str">
        <f t="shared" si="25"/>
        <v/>
      </c>
    </row>
    <row r="1660" spans="1:4" x14ac:dyDescent="0.25">
      <c r="A1660" s="23"/>
      <c r="B1660" s="24"/>
      <c r="C1660" s="24"/>
      <c r="D1660" t="str">
        <f t="shared" si="25"/>
        <v/>
      </c>
    </row>
    <row r="1661" spans="1:4" x14ac:dyDescent="0.25">
      <c r="A1661" s="23"/>
      <c r="B1661" s="24"/>
      <c r="C1661" s="24"/>
      <c r="D1661" t="str">
        <f t="shared" si="25"/>
        <v/>
      </c>
    </row>
    <row r="1662" spans="1:4" x14ac:dyDescent="0.25">
      <c r="A1662" s="23"/>
      <c r="B1662" s="24"/>
      <c r="C1662" s="24"/>
      <c r="D1662" t="str">
        <f t="shared" si="25"/>
        <v/>
      </c>
    </row>
    <row r="1663" spans="1:4" x14ac:dyDescent="0.25">
      <c r="A1663" s="23"/>
      <c r="B1663" s="24"/>
      <c r="C1663" s="24"/>
      <c r="D1663" t="str">
        <f t="shared" si="25"/>
        <v/>
      </c>
    </row>
    <row r="1664" spans="1:4" x14ac:dyDescent="0.25">
      <c r="A1664" s="23"/>
      <c r="B1664" s="24"/>
      <c r="C1664" s="24"/>
      <c r="D1664" t="str">
        <f t="shared" si="25"/>
        <v/>
      </c>
    </row>
    <row r="1665" spans="1:4" x14ac:dyDescent="0.25">
      <c r="A1665" s="23"/>
      <c r="B1665" s="24"/>
      <c r="C1665" s="24"/>
      <c r="D1665" t="str">
        <f t="shared" si="25"/>
        <v/>
      </c>
    </row>
    <row r="1666" spans="1:4" x14ac:dyDescent="0.25">
      <c r="A1666" s="23"/>
      <c r="B1666" s="24"/>
      <c r="C1666" s="24"/>
      <c r="D1666" t="str">
        <f t="shared" si="25"/>
        <v/>
      </c>
    </row>
    <row r="1667" spans="1:4" x14ac:dyDescent="0.25">
      <c r="A1667" s="23"/>
      <c r="B1667" s="24"/>
      <c r="C1667" s="24"/>
      <c r="D1667" t="str">
        <f t="shared" si="25"/>
        <v/>
      </c>
    </row>
    <row r="1668" spans="1:4" x14ac:dyDescent="0.25">
      <c r="A1668" s="23"/>
      <c r="B1668" s="24"/>
      <c r="C1668" s="24"/>
      <c r="D1668" t="str">
        <f t="shared" si="25"/>
        <v/>
      </c>
    </row>
    <row r="1669" spans="1:4" x14ac:dyDescent="0.25">
      <c r="A1669" s="23"/>
      <c r="B1669" s="24"/>
      <c r="C1669" s="24"/>
      <c r="D1669" t="str">
        <f t="shared" si="25"/>
        <v/>
      </c>
    </row>
    <row r="1670" spans="1:4" x14ac:dyDescent="0.25">
      <c r="A1670" s="23"/>
      <c r="B1670" s="24"/>
      <c r="C1670" s="24"/>
      <c r="D1670" t="str">
        <f t="shared" si="25"/>
        <v/>
      </c>
    </row>
    <row r="1671" spans="1:4" x14ac:dyDescent="0.25">
      <c r="A1671" s="23"/>
      <c r="B1671" s="24"/>
      <c r="C1671" s="24"/>
      <c r="D1671" t="str">
        <f t="shared" si="25"/>
        <v/>
      </c>
    </row>
    <row r="1672" spans="1:4" x14ac:dyDescent="0.25">
      <c r="A1672" s="23"/>
      <c r="B1672" s="24"/>
      <c r="C1672" s="24"/>
      <c r="D1672" t="str">
        <f t="shared" si="25"/>
        <v/>
      </c>
    </row>
    <row r="1673" spans="1:4" x14ac:dyDescent="0.25">
      <c r="A1673" s="23"/>
      <c r="B1673" s="24"/>
      <c r="C1673" s="24"/>
      <c r="D1673" t="str">
        <f t="shared" si="25"/>
        <v/>
      </c>
    </row>
    <row r="1674" spans="1:4" x14ac:dyDescent="0.25">
      <c r="A1674" s="23"/>
      <c r="B1674" s="24"/>
      <c r="C1674" s="24"/>
      <c r="D1674" t="str">
        <f t="shared" si="25"/>
        <v/>
      </c>
    </row>
    <row r="1675" spans="1:4" x14ac:dyDescent="0.25">
      <c r="A1675" s="23"/>
      <c r="B1675" s="24"/>
      <c r="C1675" s="24"/>
      <c r="D1675" t="str">
        <f t="shared" si="25"/>
        <v/>
      </c>
    </row>
    <row r="1676" spans="1:4" x14ac:dyDescent="0.25">
      <c r="A1676" s="23"/>
      <c r="B1676" s="24"/>
      <c r="C1676" s="24"/>
      <c r="D1676" t="str">
        <f t="shared" si="25"/>
        <v/>
      </c>
    </row>
    <row r="1677" spans="1:4" x14ac:dyDescent="0.25">
      <c r="A1677" s="23"/>
      <c r="B1677" s="24"/>
      <c r="C1677" s="24"/>
      <c r="D1677" t="str">
        <f t="shared" si="25"/>
        <v/>
      </c>
    </row>
    <row r="1678" spans="1:4" x14ac:dyDescent="0.25">
      <c r="A1678" s="23"/>
      <c r="B1678" s="24"/>
      <c r="C1678" s="24"/>
      <c r="D1678" t="str">
        <f t="shared" si="25"/>
        <v/>
      </c>
    </row>
    <row r="1679" spans="1:4" x14ac:dyDescent="0.25">
      <c r="A1679" s="23"/>
      <c r="B1679" s="24"/>
      <c r="C1679" s="24"/>
      <c r="D1679" t="str">
        <f t="shared" si="25"/>
        <v/>
      </c>
    </row>
    <row r="1680" spans="1:4" x14ac:dyDescent="0.25">
      <c r="A1680" s="23"/>
      <c r="B1680" s="24"/>
      <c r="C1680" s="24"/>
      <c r="D1680" t="str">
        <f t="shared" si="25"/>
        <v/>
      </c>
    </row>
    <row r="1681" spans="1:4" x14ac:dyDescent="0.25">
      <c r="A1681" s="23"/>
      <c r="B1681" s="24"/>
      <c r="C1681" s="24"/>
      <c r="D1681" t="str">
        <f t="shared" si="25"/>
        <v/>
      </c>
    </row>
    <row r="1682" spans="1:4" x14ac:dyDescent="0.25">
      <c r="A1682" s="23"/>
      <c r="B1682" s="24"/>
      <c r="C1682" s="24"/>
      <c r="D1682" t="str">
        <f t="shared" si="25"/>
        <v/>
      </c>
    </row>
    <row r="1683" spans="1:4" x14ac:dyDescent="0.25">
      <c r="A1683" s="23"/>
      <c r="B1683" s="24"/>
      <c r="C1683" s="24"/>
      <c r="D1683" t="str">
        <f t="shared" si="25"/>
        <v/>
      </c>
    </row>
    <row r="1684" spans="1:4" x14ac:dyDescent="0.25">
      <c r="A1684" s="23"/>
      <c r="B1684" s="24"/>
      <c r="C1684" s="24"/>
      <c r="D1684" t="str">
        <f t="shared" si="25"/>
        <v/>
      </c>
    </row>
    <row r="1685" spans="1:4" x14ac:dyDescent="0.25">
      <c r="A1685" s="23"/>
      <c r="B1685" s="24"/>
      <c r="C1685" s="24"/>
      <c r="D1685" t="str">
        <f t="shared" si="25"/>
        <v/>
      </c>
    </row>
    <row r="1686" spans="1:4" x14ac:dyDescent="0.25">
      <c r="A1686" s="23"/>
      <c r="B1686" s="24"/>
      <c r="C1686" s="24"/>
      <c r="D1686" t="str">
        <f t="shared" si="25"/>
        <v/>
      </c>
    </row>
    <row r="1687" spans="1:4" x14ac:dyDescent="0.25">
      <c r="A1687" s="23"/>
      <c r="B1687" s="24"/>
      <c r="C1687" s="24"/>
      <c r="D1687" t="str">
        <f t="shared" si="25"/>
        <v/>
      </c>
    </row>
    <row r="1688" spans="1:4" x14ac:dyDescent="0.25">
      <c r="A1688" s="23"/>
      <c r="B1688" s="24"/>
      <c r="C1688" s="24"/>
      <c r="D1688" t="str">
        <f t="shared" si="25"/>
        <v/>
      </c>
    </row>
    <row r="1689" spans="1:4" x14ac:dyDescent="0.25">
      <c r="A1689" s="23"/>
      <c r="B1689" s="24"/>
      <c r="C1689" s="24"/>
      <c r="D1689" t="str">
        <f t="shared" si="25"/>
        <v/>
      </c>
    </row>
    <row r="1690" spans="1:4" x14ac:dyDescent="0.25">
      <c r="A1690" s="23"/>
      <c r="B1690" s="24"/>
      <c r="C1690" s="24"/>
      <c r="D1690" t="str">
        <f t="shared" si="25"/>
        <v/>
      </c>
    </row>
    <row r="1691" spans="1:4" x14ac:dyDescent="0.25">
      <c r="A1691" s="23"/>
      <c r="B1691" s="24"/>
      <c r="C1691" s="24"/>
      <c r="D1691" t="str">
        <f t="shared" si="25"/>
        <v/>
      </c>
    </row>
    <row r="1692" spans="1:4" x14ac:dyDescent="0.25">
      <c r="A1692" s="23"/>
      <c r="B1692" s="24"/>
      <c r="C1692" s="24"/>
      <c r="D1692" t="str">
        <f t="shared" si="25"/>
        <v/>
      </c>
    </row>
    <row r="1693" spans="1:4" x14ac:dyDescent="0.25">
      <c r="A1693" s="23"/>
      <c r="B1693" s="24"/>
      <c r="C1693" s="24"/>
      <c r="D1693" t="str">
        <f t="shared" ref="D1693:D1756" si="26">IF(C1693="","",B1693)</f>
        <v/>
      </c>
    </row>
    <row r="1694" spans="1:4" x14ac:dyDescent="0.25">
      <c r="A1694" s="23"/>
      <c r="B1694" s="24"/>
      <c r="C1694" s="24"/>
      <c r="D1694" t="str">
        <f t="shared" si="26"/>
        <v/>
      </c>
    </row>
    <row r="1695" spans="1:4" x14ac:dyDescent="0.25">
      <c r="A1695" s="23"/>
      <c r="B1695" s="24"/>
      <c r="C1695" s="24"/>
      <c r="D1695" t="str">
        <f t="shared" si="26"/>
        <v/>
      </c>
    </row>
    <row r="1696" spans="1:4" x14ac:dyDescent="0.25">
      <c r="A1696" s="23"/>
      <c r="B1696" s="24"/>
      <c r="C1696" s="24"/>
      <c r="D1696" t="str">
        <f t="shared" si="26"/>
        <v/>
      </c>
    </row>
    <row r="1697" spans="1:4" x14ac:dyDescent="0.25">
      <c r="A1697" s="23"/>
      <c r="B1697" s="24"/>
      <c r="C1697" s="24"/>
      <c r="D1697" t="str">
        <f t="shared" si="26"/>
        <v/>
      </c>
    </row>
    <row r="1698" spans="1:4" x14ac:dyDescent="0.25">
      <c r="A1698" s="23"/>
      <c r="B1698" s="24"/>
      <c r="C1698" s="24"/>
      <c r="D1698" t="str">
        <f t="shared" si="26"/>
        <v/>
      </c>
    </row>
    <row r="1699" spans="1:4" x14ac:dyDescent="0.25">
      <c r="A1699" s="23"/>
      <c r="B1699" s="24"/>
      <c r="C1699" s="24"/>
      <c r="D1699" t="str">
        <f t="shared" si="26"/>
        <v/>
      </c>
    </row>
    <row r="1700" spans="1:4" x14ac:dyDescent="0.25">
      <c r="A1700" s="23"/>
      <c r="B1700" s="24"/>
      <c r="C1700" s="24"/>
      <c r="D1700" t="str">
        <f t="shared" si="26"/>
        <v/>
      </c>
    </row>
    <row r="1701" spans="1:4" x14ac:dyDescent="0.25">
      <c r="A1701" s="23"/>
      <c r="B1701" s="24"/>
      <c r="C1701" s="24"/>
      <c r="D1701" t="str">
        <f t="shared" si="26"/>
        <v/>
      </c>
    </row>
    <row r="1702" spans="1:4" x14ac:dyDescent="0.25">
      <c r="A1702" s="23"/>
      <c r="B1702" s="24"/>
      <c r="C1702" s="24"/>
      <c r="D1702" t="str">
        <f t="shared" si="26"/>
        <v/>
      </c>
    </row>
    <row r="1703" spans="1:4" x14ac:dyDescent="0.25">
      <c r="A1703" s="23"/>
      <c r="B1703" s="24"/>
      <c r="C1703" s="24"/>
      <c r="D1703" t="str">
        <f t="shared" si="26"/>
        <v/>
      </c>
    </row>
    <row r="1704" spans="1:4" x14ac:dyDescent="0.25">
      <c r="A1704" s="23"/>
      <c r="B1704" s="24"/>
      <c r="C1704" s="24"/>
      <c r="D1704" t="str">
        <f t="shared" si="26"/>
        <v/>
      </c>
    </row>
    <row r="1705" spans="1:4" x14ac:dyDescent="0.25">
      <c r="A1705" s="23"/>
      <c r="B1705" s="24"/>
      <c r="C1705" s="24"/>
      <c r="D1705" t="str">
        <f t="shared" si="26"/>
        <v/>
      </c>
    </row>
    <row r="1706" spans="1:4" x14ac:dyDescent="0.25">
      <c r="A1706" s="23"/>
      <c r="B1706" s="24"/>
      <c r="C1706" s="24"/>
      <c r="D1706" t="str">
        <f t="shared" si="26"/>
        <v/>
      </c>
    </row>
    <row r="1707" spans="1:4" x14ac:dyDescent="0.25">
      <c r="A1707" s="23"/>
      <c r="B1707" s="24"/>
      <c r="C1707" s="24"/>
      <c r="D1707" t="str">
        <f t="shared" si="26"/>
        <v/>
      </c>
    </row>
    <row r="1708" spans="1:4" x14ac:dyDescent="0.25">
      <c r="A1708" s="23"/>
      <c r="B1708" s="24"/>
      <c r="C1708" s="24"/>
      <c r="D1708" t="str">
        <f t="shared" si="26"/>
        <v/>
      </c>
    </row>
    <row r="1709" spans="1:4" x14ac:dyDescent="0.25">
      <c r="A1709" s="23"/>
      <c r="B1709" s="24"/>
      <c r="C1709" s="24"/>
      <c r="D1709" t="str">
        <f t="shared" si="26"/>
        <v/>
      </c>
    </row>
    <row r="1710" spans="1:4" x14ac:dyDescent="0.25">
      <c r="A1710" s="23"/>
      <c r="B1710" s="24"/>
      <c r="C1710" s="24"/>
      <c r="D1710" t="str">
        <f t="shared" si="26"/>
        <v/>
      </c>
    </row>
    <row r="1711" spans="1:4" x14ac:dyDescent="0.25">
      <c r="A1711" s="23"/>
      <c r="B1711" s="24"/>
      <c r="C1711" s="24"/>
      <c r="D1711" t="str">
        <f t="shared" si="26"/>
        <v/>
      </c>
    </row>
    <row r="1712" spans="1:4" x14ac:dyDescent="0.25">
      <c r="A1712" s="23"/>
      <c r="B1712" s="24"/>
      <c r="C1712" s="24"/>
      <c r="D1712" t="str">
        <f t="shared" si="26"/>
        <v/>
      </c>
    </row>
    <row r="1713" spans="1:4" x14ac:dyDescent="0.25">
      <c r="A1713" s="23"/>
      <c r="B1713" s="24"/>
      <c r="C1713" s="24"/>
      <c r="D1713" t="str">
        <f t="shared" si="26"/>
        <v/>
      </c>
    </row>
    <row r="1714" spans="1:4" x14ac:dyDescent="0.25">
      <c r="A1714" s="23"/>
      <c r="B1714" s="24"/>
      <c r="C1714" s="24"/>
      <c r="D1714" t="str">
        <f t="shared" si="26"/>
        <v/>
      </c>
    </row>
    <row r="1715" spans="1:4" x14ac:dyDescent="0.25">
      <c r="A1715" s="23"/>
      <c r="B1715" s="24"/>
      <c r="C1715" s="24"/>
      <c r="D1715" t="str">
        <f t="shared" si="26"/>
        <v/>
      </c>
    </row>
    <row r="1716" spans="1:4" x14ac:dyDescent="0.25">
      <c r="A1716" s="23"/>
      <c r="B1716" s="24"/>
      <c r="C1716" s="24"/>
      <c r="D1716" t="str">
        <f t="shared" si="26"/>
        <v/>
      </c>
    </row>
    <row r="1717" spans="1:4" x14ac:dyDescent="0.25">
      <c r="A1717" s="23"/>
      <c r="B1717" s="24"/>
      <c r="C1717" s="24"/>
      <c r="D1717" t="str">
        <f t="shared" si="26"/>
        <v/>
      </c>
    </row>
    <row r="1718" spans="1:4" x14ac:dyDescent="0.25">
      <c r="A1718" s="23"/>
      <c r="B1718" s="24"/>
      <c r="C1718" s="24"/>
      <c r="D1718" t="str">
        <f t="shared" si="26"/>
        <v/>
      </c>
    </row>
    <row r="1719" spans="1:4" x14ac:dyDescent="0.25">
      <c r="A1719" s="23"/>
      <c r="B1719" s="24"/>
      <c r="C1719" s="24"/>
      <c r="D1719" t="str">
        <f t="shared" si="26"/>
        <v/>
      </c>
    </row>
    <row r="1720" spans="1:4" x14ac:dyDescent="0.25">
      <c r="A1720" s="23"/>
      <c r="B1720" s="24"/>
      <c r="C1720" s="24"/>
      <c r="D1720" t="str">
        <f t="shared" si="26"/>
        <v/>
      </c>
    </row>
    <row r="1721" spans="1:4" x14ac:dyDescent="0.25">
      <c r="A1721" s="23"/>
      <c r="B1721" s="24"/>
      <c r="C1721" s="24"/>
      <c r="D1721" t="str">
        <f t="shared" si="26"/>
        <v/>
      </c>
    </row>
    <row r="1722" spans="1:4" x14ac:dyDescent="0.25">
      <c r="A1722" s="23"/>
      <c r="B1722" s="24"/>
      <c r="C1722" s="24"/>
      <c r="D1722" t="str">
        <f t="shared" si="26"/>
        <v/>
      </c>
    </row>
    <row r="1723" spans="1:4" x14ac:dyDescent="0.25">
      <c r="A1723" s="23"/>
      <c r="B1723" s="24"/>
      <c r="C1723" s="24"/>
      <c r="D1723" t="str">
        <f t="shared" si="26"/>
        <v/>
      </c>
    </row>
    <row r="1724" spans="1:4" x14ac:dyDescent="0.25">
      <c r="A1724" s="23"/>
      <c r="B1724" s="24"/>
      <c r="C1724" s="24"/>
      <c r="D1724" t="str">
        <f t="shared" si="26"/>
        <v/>
      </c>
    </row>
    <row r="1725" spans="1:4" x14ac:dyDescent="0.25">
      <c r="A1725" s="23"/>
      <c r="B1725" s="24"/>
      <c r="C1725" s="24"/>
      <c r="D1725" t="str">
        <f t="shared" si="26"/>
        <v/>
      </c>
    </row>
    <row r="1726" spans="1:4" x14ac:dyDescent="0.25">
      <c r="A1726" s="23"/>
      <c r="B1726" s="24"/>
      <c r="C1726" s="24"/>
      <c r="D1726" t="str">
        <f t="shared" si="26"/>
        <v/>
      </c>
    </row>
    <row r="1727" spans="1:4" x14ac:dyDescent="0.25">
      <c r="A1727" s="23"/>
      <c r="B1727" s="24"/>
      <c r="C1727" s="24"/>
      <c r="D1727" t="str">
        <f t="shared" si="26"/>
        <v/>
      </c>
    </row>
    <row r="1728" spans="1:4" x14ac:dyDescent="0.25">
      <c r="A1728" s="23"/>
      <c r="B1728" s="24"/>
      <c r="C1728" s="24"/>
      <c r="D1728" t="str">
        <f t="shared" si="26"/>
        <v/>
      </c>
    </row>
    <row r="1729" spans="1:4" x14ac:dyDescent="0.25">
      <c r="A1729" s="23"/>
      <c r="B1729" s="24"/>
      <c r="C1729" s="24"/>
      <c r="D1729" t="str">
        <f t="shared" si="26"/>
        <v/>
      </c>
    </row>
    <row r="1730" spans="1:4" x14ac:dyDescent="0.25">
      <c r="A1730" s="23"/>
      <c r="B1730" s="24"/>
      <c r="C1730" s="24"/>
      <c r="D1730" t="str">
        <f t="shared" si="26"/>
        <v/>
      </c>
    </row>
    <row r="1731" spans="1:4" x14ac:dyDescent="0.25">
      <c r="A1731" s="23"/>
      <c r="B1731" s="24"/>
      <c r="C1731" s="24"/>
      <c r="D1731" t="str">
        <f t="shared" si="26"/>
        <v/>
      </c>
    </row>
    <row r="1732" spans="1:4" x14ac:dyDescent="0.25">
      <c r="A1732" s="23"/>
      <c r="B1732" s="24"/>
      <c r="C1732" s="24"/>
      <c r="D1732" t="str">
        <f t="shared" si="26"/>
        <v/>
      </c>
    </row>
    <row r="1733" spans="1:4" x14ac:dyDescent="0.25">
      <c r="A1733" s="23"/>
      <c r="B1733" s="24"/>
      <c r="C1733" s="24"/>
      <c r="D1733" t="str">
        <f t="shared" si="26"/>
        <v/>
      </c>
    </row>
    <row r="1734" spans="1:4" x14ac:dyDescent="0.25">
      <c r="A1734" s="23"/>
      <c r="B1734" s="24"/>
      <c r="C1734" s="24"/>
      <c r="D1734" t="str">
        <f t="shared" si="26"/>
        <v/>
      </c>
    </row>
    <row r="1735" spans="1:4" x14ac:dyDescent="0.25">
      <c r="A1735" s="23"/>
      <c r="B1735" s="24"/>
      <c r="C1735" s="24"/>
      <c r="D1735" t="str">
        <f t="shared" si="26"/>
        <v/>
      </c>
    </row>
    <row r="1736" spans="1:4" x14ac:dyDescent="0.25">
      <c r="A1736" s="23"/>
      <c r="B1736" s="24"/>
      <c r="C1736" s="24"/>
      <c r="D1736" t="str">
        <f t="shared" si="26"/>
        <v/>
      </c>
    </row>
    <row r="1737" spans="1:4" x14ac:dyDescent="0.25">
      <c r="A1737" s="23"/>
      <c r="B1737" s="24"/>
      <c r="C1737" s="24"/>
      <c r="D1737" t="str">
        <f t="shared" si="26"/>
        <v/>
      </c>
    </row>
    <row r="1738" spans="1:4" x14ac:dyDescent="0.25">
      <c r="A1738" s="23"/>
      <c r="B1738" s="24"/>
      <c r="C1738" s="24"/>
      <c r="D1738" t="str">
        <f t="shared" si="26"/>
        <v/>
      </c>
    </row>
    <row r="1739" spans="1:4" x14ac:dyDescent="0.25">
      <c r="A1739" s="23"/>
      <c r="B1739" s="24"/>
      <c r="C1739" s="24"/>
      <c r="D1739" t="str">
        <f t="shared" si="26"/>
        <v/>
      </c>
    </row>
    <row r="1740" spans="1:4" x14ac:dyDescent="0.25">
      <c r="A1740" s="23"/>
      <c r="B1740" s="24"/>
      <c r="C1740" s="24"/>
      <c r="D1740" t="str">
        <f t="shared" si="26"/>
        <v/>
      </c>
    </row>
    <row r="1741" spans="1:4" x14ac:dyDescent="0.25">
      <c r="A1741" s="23"/>
      <c r="B1741" s="24"/>
      <c r="C1741" s="24"/>
      <c r="D1741" t="str">
        <f t="shared" si="26"/>
        <v/>
      </c>
    </row>
    <row r="1742" spans="1:4" x14ac:dyDescent="0.25">
      <c r="A1742" s="23"/>
      <c r="B1742" s="24"/>
      <c r="C1742" s="24"/>
      <c r="D1742" t="str">
        <f t="shared" si="26"/>
        <v/>
      </c>
    </row>
    <row r="1743" spans="1:4" x14ac:dyDescent="0.25">
      <c r="A1743" s="23"/>
      <c r="B1743" s="24"/>
      <c r="C1743" s="24"/>
      <c r="D1743" t="str">
        <f t="shared" si="26"/>
        <v/>
      </c>
    </row>
    <row r="1744" spans="1:4" x14ac:dyDescent="0.25">
      <c r="A1744" s="23"/>
      <c r="B1744" s="24"/>
      <c r="C1744" s="24"/>
      <c r="D1744" t="str">
        <f t="shared" si="26"/>
        <v/>
      </c>
    </row>
    <row r="1745" spans="1:4" x14ac:dyDescent="0.25">
      <c r="A1745" s="23"/>
      <c r="B1745" s="24"/>
      <c r="C1745" s="24"/>
      <c r="D1745" t="str">
        <f t="shared" si="26"/>
        <v/>
      </c>
    </row>
    <row r="1746" spans="1:4" x14ac:dyDescent="0.25">
      <c r="A1746" s="23"/>
      <c r="B1746" s="24"/>
      <c r="C1746" s="24"/>
      <c r="D1746" t="str">
        <f t="shared" si="26"/>
        <v/>
      </c>
    </row>
    <row r="1747" spans="1:4" x14ac:dyDescent="0.25">
      <c r="A1747" s="23"/>
      <c r="B1747" s="24"/>
      <c r="C1747" s="24"/>
      <c r="D1747" t="str">
        <f t="shared" si="26"/>
        <v/>
      </c>
    </row>
    <row r="1748" spans="1:4" x14ac:dyDescent="0.25">
      <c r="A1748" s="23"/>
      <c r="B1748" s="24"/>
      <c r="C1748" s="24"/>
      <c r="D1748" t="str">
        <f t="shared" si="26"/>
        <v/>
      </c>
    </row>
    <row r="1749" spans="1:4" x14ac:dyDescent="0.25">
      <c r="A1749" s="23"/>
      <c r="B1749" s="24"/>
      <c r="C1749" s="24"/>
      <c r="D1749" t="str">
        <f t="shared" si="26"/>
        <v/>
      </c>
    </row>
    <row r="1750" spans="1:4" x14ac:dyDescent="0.25">
      <c r="A1750" s="23"/>
      <c r="B1750" s="24"/>
      <c r="C1750" s="24"/>
      <c r="D1750" t="str">
        <f t="shared" si="26"/>
        <v/>
      </c>
    </row>
    <row r="1751" spans="1:4" x14ac:dyDescent="0.25">
      <c r="A1751" s="23"/>
      <c r="B1751" s="24"/>
      <c r="C1751" s="24"/>
      <c r="D1751" t="str">
        <f t="shared" si="26"/>
        <v/>
      </c>
    </row>
    <row r="1752" spans="1:4" x14ac:dyDescent="0.25">
      <c r="A1752" s="23"/>
      <c r="B1752" s="24"/>
      <c r="C1752" s="24"/>
      <c r="D1752" t="str">
        <f t="shared" si="26"/>
        <v/>
      </c>
    </row>
    <row r="1753" spans="1:4" x14ac:dyDescent="0.25">
      <c r="A1753" s="23"/>
      <c r="B1753" s="24"/>
      <c r="C1753" s="24"/>
      <c r="D1753" t="str">
        <f t="shared" si="26"/>
        <v/>
      </c>
    </row>
    <row r="1754" spans="1:4" x14ac:dyDescent="0.25">
      <c r="A1754" s="23"/>
      <c r="B1754" s="24"/>
      <c r="C1754" s="24"/>
      <c r="D1754" t="str">
        <f t="shared" si="26"/>
        <v/>
      </c>
    </row>
    <row r="1755" spans="1:4" x14ac:dyDescent="0.25">
      <c r="A1755" s="23"/>
      <c r="B1755" s="24"/>
      <c r="C1755" s="24"/>
      <c r="D1755" t="str">
        <f t="shared" si="26"/>
        <v/>
      </c>
    </row>
    <row r="1756" spans="1:4" x14ac:dyDescent="0.25">
      <c r="A1756" s="23"/>
      <c r="B1756" s="24"/>
      <c r="C1756" s="24"/>
      <c r="D1756" t="str">
        <f t="shared" si="26"/>
        <v/>
      </c>
    </row>
    <row r="1757" spans="1:4" x14ac:dyDescent="0.25">
      <c r="A1757" s="23"/>
      <c r="B1757" s="24"/>
      <c r="C1757" s="24"/>
      <c r="D1757" t="str">
        <f t="shared" ref="D1757:D1820" si="27">IF(C1757="","",B1757)</f>
        <v/>
      </c>
    </row>
    <row r="1758" spans="1:4" x14ac:dyDescent="0.25">
      <c r="A1758" s="23"/>
      <c r="B1758" s="24"/>
      <c r="C1758" s="24"/>
      <c r="D1758" t="str">
        <f t="shared" si="27"/>
        <v/>
      </c>
    </row>
    <row r="1759" spans="1:4" x14ac:dyDescent="0.25">
      <c r="A1759" s="23"/>
      <c r="B1759" s="24"/>
      <c r="C1759" s="24"/>
      <c r="D1759" t="str">
        <f t="shared" si="27"/>
        <v/>
      </c>
    </row>
    <row r="1760" spans="1:4" x14ac:dyDescent="0.25">
      <c r="A1760" s="23"/>
      <c r="B1760" s="24"/>
      <c r="C1760" s="24"/>
      <c r="D1760" t="str">
        <f t="shared" si="27"/>
        <v/>
      </c>
    </row>
    <row r="1761" spans="1:4" x14ac:dyDescent="0.25">
      <c r="A1761" s="23"/>
      <c r="B1761" s="24"/>
      <c r="C1761" s="24"/>
      <c r="D1761" t="str">
        <f t="shared" si="27"/>
        <v/>
      </c>
    </row>
    <row r="1762" spans="1:4" x14ac:dyDescent="0.25">
      <c r="A1762" s="23"/>
      <c r="B1762" s="24"/>
      <c r="C1762" s="24"/>
      <c r="D1762" t="str">
        <f t="shared" si="27"/>
        <v/>
      </c>
    </row>
    <row r="1763" spans="1:4" x14ac:dyDescent="0.25">
      <c r="A1763" s="23"/>
      <c r="B1763" s="24"/>
      <c r="C1763" s="24"/>
      <c r="D1763" t="str">
        <f t="shared" si="27"/>
        <v/>
      </c>
    </row>
    <row r="1764" spans="1:4" x14ac:dyDescent="0.25">
      <c r="A1764" s="23"/>
      <c r="B1764" s="24"/>
      <c r="C1764" s="24"/>
      <c r="D1764" t="str">
        <f t="shared" si="27"/>
        <v/>
      </c>
    </row>
    <row r="1765" spans="1:4" x14ac:dyDescent="0.25">
      <c r="A1765" s="23"/>
      <c r="B1765" s="24"/>
      <c r="C1765" s="24"/>
      <c r="D1765" t="str">
        <f t="shared" si="27"/>
        <v/>
      </c>
    </row>
    <row r="1766" spans="1:4" x14ac:dyDescent="0.25">
      <c r="A1766" s="23"/>
      <c r="B1766" s="24"/>
      <c r="C1766" s="24"/>
      <c r="D1766" t="str">
        <f t="shared" si="27"/>
        <v/>
      </c>
    </row>
    <row r="1767" spans="1:4" x14ac:dyDescent="0.25">
      <c r="A1767" s="23"/>
      <c r="B1767" s="24"/>
      <c r="C1767" s="24"/>
      <c r="D1767" t="str">
        <f t="shared" si="27"/>
        <v/>
      </c>
    </row>
    <row r="1768" spans="1:4" x14ac:dyDescent="0.25">
      <c r="A1768" s="23"/>
      <c r="B1768" s="24"/>
      <c r="C1768" s="24"/>
      <c r="D1768" t="str">
        <f t="shared" si="27"/>
        <v/>
      </c>
    </row>
    <row r="1769" spans="1:4" x14ac:dyDescent="0.25">
      <c r="A1769" s="23"/>
      <c r="B1769" s="24"/>
      <c r="C1769" s="24"/>
      <c r="D1769" t="str">
        <f t="shared" si="27"/>
        <v/>
      </c>
    </row>
    <row r="1770" spans="1:4" x14ac:dyDescent="0.25">
      <c r="A1770" s="23"/>
      <c r="B1770" s="24"/>
      <c r="C1770" s="24"/>
      <c r="D1770" t="str">
        <f t="shared" si="27"/>
        <v/>
      </c>
    </row>
    <row r="1771" spans="1:4" x14ac:dyDescent="0.25">
      <c r="A1771" s="23"/>
      <c r="B1771" s="24"/>
      <c r="C1771" s="24"/>
      <c r="D1771" t="str">
        <f t="shared" si="27"/>
        <v/>
      </c>
    </row>
    <row r="1772" spans="1:4" x14ac:dyDescent="0.25">
      <c r="A1772" s="23"/>
      <c r="B1772" s="24"/>
      <c r="C1772" s="24"/>
      <c r="D1772" t="str">
        <f t="shared" si="27"/>
        <v/>
      </c>
    </row>
    <row r="1773" spans="1:4" x14ac:dyDescent="0.25">
      <c r="A1773" s="23"/>
      <c r="B1773" s="24"/>
      <c r="C1773" s="24"/>
      <c r="D1773" t="str">
        <f t="shared" si="27"/>
        <v/>
      </c>
    </row>
    <row r="1774" spans="1:4" x14ac:dyDescent="0.25">
      <c r="A1774" s="23"/>
      <c r="B1774" s="24"/>
      <c r="C1774" s="24"/>
      <c r="D1774" t="str">
        <f t="shared" si="27"/>
        <v/>
      </c>
    </row>
    <row r="1775" spans="1:4" x14ac:dyDescent="0.25">
      <c r="A1775" s="23"/>
      <c r="B1775" s="24"/>
      <c r="C1775" s="24"/>
      <c r="D1775" t="str">
        <f t="shared" si="27"/>
        <v/>
      </c>
    </row>
    <row r="1776" spans="1:4" x14ac:dyDescent="0.25">
      <c r="A1776" s="23"/>
      <c r="B1776" s="24"/>
      <c r="C1776" s="24"/>
      <c r="D1776" t="str">
        <f t="shared" si="27"/>
        <v/>
      </c>
    </row>
    <row r="1777" spans="1:4" x14ac:dyDescent="0.25">
      <c r="A1777" s="23"/>
      <c r="B1777" s="24"/>
      <c r="C1777" s="24"/>
      <c r="D1777" t="str">
        <f t="shared" si="27"/>
        <v/>
      </c>
    </row>
    <row r="1778" spans="1:4" x14ac:dyDescent="0.25">
      <c r="A1778" s="23"/>
      <c r="B1778" s="24"/>
      <c r="C1778" s="24"/>
      <c r="D1778" t="str">
        <f t="shared" si="27"/>
        <v/>
      </c>
    </row>
    <row r="1779" spans="1:4" x14ac:dyDescent="0.25">
      <c r="A1779" s="23"/>
      <c r="B1779" s="24"/>
      <c r="C1779" s="24"/>
      <c r="D1779" t="str">
        <f t="shared" si="27"/>
        <v/>
      </c>
    </row>
    <row r="1780" spans="1:4" x14ac:dyDescent="0.25">
      <c r="A1780" s="23"/>
      <c r="B1780" s="24"/>
      <c r="C1780" s="24"/>
      <c r="D1780" t="str">
        <f t="shared" si="27"/>
        <v/>
      </c>
    </row>
    <row r="1781" spans="1:4" x14ac:dyDescent="0.25">
      <c r="A1781" s="23"/>
      <c r="B1781" s="24"/>
      <c r="C1781" s="24"/>
      <c r="D1781" t="str">
        <f t="shared" si="27"/>
        <v/>
      </c>
    </row>
    <row r="1782" spans="1:4" x14ac:dyDescent="0.25">
      <c r="A1782" s="23"/>
      <c r="B1782" s="24"/>
      <c r="C1782" s="24"/>
      <c r="D1782" t="str">
        <f t="shared" si="27"/>
        <v/>
      </c>
    </row>
    <row r="1783" spans="1:4" x14ac:dyDescent="0.25">
      <c r="A1783" s="23"/>
      <c r="B1783" s="24"/>
      <c r="C1783" s="24"/>
      <c r="D1783" t="str">
        <f t="shared" si="27"/>
        <v/>
      </c>
    </row>
    <row r="1784" spans="1:4" x14ac:dyDescent="0.25">
      <c r="A1784" s="23"/>
      <c r="B1784" s="24"/>
      <c r="C1784" s="24"/>
      <c r="D1784" t="str">
        <f t="shared" si="27"/>
        <v/>
      </c>
    </row>
    <row r="1785" spans="1:4" x14ac:dyDescent="0.25">
      <c r="A1785" s="23"/>
      <c r="B1785" s="24"/>
      <c r="C1785" s="24"/>
      <c r="D1785" t="str">
        <f t="shared" si="27"/>
        <v/>
      </c>
    </row>
    <row r="1786" spans="1:4" x14ac:dyDescent="0.25">
      <c r="A1786" s="23"/>
      <c r="B1786" s="24"/>
      <c r="C1786" s="24"/>
      <c r="D1786" t="str">
        <f t="shared" si="27"/>
        <v/>
      </c>
    </row>
    <row r="1787" spans="1:4" x14ac:dyDescent="0.25">
      <c r="A1787" s="23"/>
      <c r="B1787" s="24"/>
      <c r="C1787" s="24"/>
      <c r="D1787" t="str">
        <f t="shared" si="27"/>
        <v/>
      </c>
    </row>
    <row r="1788" spans="1:4" x14ac:dyDescent="0.25">
      <c r="A1788" s="23"/>
      <c r="B1788" s="24"/>
      <c r="C1788" s="24"/>
      <c r="D1788" t="str">
        <f t="shared" si="27"/>
        <v/>
      </c>
    </row>
    <row r="1789" spans="1:4" x14ac:dyDescent="0.25">
      <c r="A1789" s="23"/>
      <c r="B1789" s="24"/>
      <c r="C1789" s="24"/>
      <c r="D1789" t="str">
        <f t="shared" si="27"/>
        <v/>
      </c>
    </row>
    <row r="1790" spans="1:4" x14ac:dyDescent="0.25">
      <c r="A1790" s="23"/>
      <c r="B1790" s="24"/>
      <c r="C1790" s="24"/>
      <c r="D1790" t="str">
        <f t="shared" si="27"/>
        <v/>
      </c>
    </row>
    <row r="1791" spans="1:4" x14ac:dyDescent="0.25">
      <c r="A1791" s="23"/>
      <c r="B1791" s="24"/>
      <c r="C1791" s="24"/>
      <c r="D1791" t="str">
        <f t="shared" si="27"/>
        <v/>
      </c>
    </row>
    <row r="1792" spans="1:4" x14ac:dyDescent="0.25">
      <c r="A1792" s="23"/>
      <c r="B1792" s="24"/>
      <c r="C1792" s="24"/>
      <c r="D1792" t="str">
        <f t="shared" si="27"/>
        <v/>
      </c>
    </row>
    <row r="1793" spans="1:4" x14ac:dyDescent="0.25">
      <c r="A1793" s="23"/>
      <c r="B1793" s="24"/>
      <c r="C1793" s="24"/>
      <c r="D1793" t="str">
        <f t="shared" si="27"/>
        <v/>
      </c>
    </row>
    <row r="1794" spans="1:4" x14ac:dyDescent="0.25">
      <c r="A1794" s="23"/>
      <c r="B1794" s="24"/>
      <c r="C1794" s="24"/>
      <c r="D1794" t="str">
        <f t="shared" si="27"/>
        <v/>
      </c>
    </row>
    <row r="1795" spans="1:4" x14ac:dyDescent="0.25">
      <c r="A1795" s="23"/>
      <c r="B1795" s="24"/>
      <c r="C1795" s="24"/>
      <c r="D1795" t="str">
        <f t="shared" si="27"/>
        <v/>
      </c>
    </row>
    <row r="1796" spans="1:4" x14ac:dyDescent="0.25">
      <c r="A1796" s="23"/>
      <c r="B1796" s="24"/>
      <c r="C1796" s="24"/>
      <c r="D1796" t="str">
        <f t="shared" si="27"/>
        <v/>
      </c>
    </row>
    <row r="1797" spans="1:4" x14ac:dyDescent="0.25">
      <c r="A1797" s="23"/>
      <c r="B1797" s="24"/>
      <c r="C1797" s="24"/>
      <c r="D1797" t="str">
        <f t="shared" si="27"/>
        <v/>
      </c>
    </row>
    <row r="1798" spans="1:4" x14ac:dyDescent="0.25">
      <c r="A1798" s="23"/>
      <c r="B1798" s="24"/>
      <c r="C1798" s="24"/>
      <c r="D1798" t="str">
        <f t="shared" si="27"/>
        <v/>
      </c>
    </row>
    <row r="1799" spans="1:4" x14ac:dyDescent="0.25">
      <c r="A1799" s="23"/>
      <c r="B1799" s="24"/>
      <c r="C1799" s="24"/>
      <c r="D1799" t="str">
        <f t="shared" si="27"/>
        <v/>
      </c>
    </row>
    <row r="1800" spans="1:4" x14ac:dyDescent="0.25">
      <c r="A1800" s="23"/>
      <c r="B1800" s="24"/>
      <c r="C1800" s="24"/>
      <c r="D1800" t="str">
        <f t="shared" si="27"/>
        <v/>
      </c>
    </row>
    <row r="1801" spans="1:4" x14ac:dyDescent="0.25">
      <c r="A1801" s="23"/>
      <c r="B1801" s="24"/>
      <c r="C1801" s="24"/>
      <c r="D1801" t="str">
        <f t="shared" si="27"/>
        <v/>
      </c>
    </row>
    <row r="1802" spans="1:4" x14ac:dyDescent="0.25">
      <c r="A1802" s="23"/>
      <c r="B1802" s="24"/>
      <c r="C1802" s="24"/>
      <c r="D1802" t="str">
        <f t="shared" si="27"/>
        <v/>
      </c>
    </row>
    <row r="1803" spans="1:4" x14ac:dyDescent="0.25">
      <c r="A1803" s="23"/>
      <c r="B1803" s="24"/>
      <c r="C1803" s="24"/>
      <c r="D1803" t="str">
        <f t="shared" si="27"/>
        <v/>
      </c>
    </row>
    <row r="1804" spans="1:4" x14ac:dyDescent="0.25">
      <c r="A1804" s="23"/>
      <c r="B1804" s="24"/>
      <c r="C1804" s="24"/>
      <c r="D1804" t="str">
        <f t="shared" si="27"/>
        <v/>
      </c>
    </row>
    <row r="1805" spans="1:4" x14ac:dyDescent="0.25">
      <c r="A1805" s="23"/>
      <c r="B1805" s="24"/>
      <c r="C1805" s="24"/>
      <c r="D1805" t="str">
        <f t="shared" si="27"/>
        <v/>
      </c>
    </row>
    <row r="1806" spans="1:4" x14ac:dyDescent="0.25">
      <c r="A1806" s="23"/>
      <c r="B1806" s="24"/>
      <c r="C1806" s="24"/>
      <c r="D1806" t="str">
        <f t="shared" si="27"/>
        <v/>
      </c>
    </row>
    <row r="1807" spans="1:4" x14ac:dyDescent="0.25">
      <c r="A1807" s="23"/>
      <c r="B1807" s="24"/>
      <c r="C1807" s="24"/>
      <c r="D1807" t="str">
        <f t="shared" si="27"/>
        <v/>
      </c>
    </row>
    <row r="1808" spans="1:4" x14ac:dyDescent="0.25">
      <c r="A1808" s="23"/>
      <c r="B1808" s="24"/>
      <c r="C1808" s="24"/>
      <c r="D1808" t="str">
        <f t="shared" si="27"/>
        <v/>
      </c>
    </row>
    <row r="1809" spans="1:4" x14ac:dyDescent="0.25">
      <c r="A1809" s="23"/>
      <c r="B1809" s="24"/>
      <c r="C1809" s="24"/>
      <c r="D1809" t="str">
        <f t="shared" si="27"/>
        <v/>
      </c>
    </row>
    <row r="1810" spans="1:4" x14ac:dyDescent="0.25">
      <c r="A1810" s="23"/>
      <c r="B1810" s="24"/>
      <c r="C1810" s="24"/>
      <c r="D1810" t="str">
        <f t="shared" si="27"/>
        <v/>
      </c>
    </row>
    <row r="1811" spans="1:4" x14ac:dyDescent="0.25">
      <c r="A1811" s="23"/>
      <c r="B1811" s="24"/>
      <c r="C1811" s="24"/>
      <c r="D1811" t="str">
        <f t="shared" si="27"/>
        <v/>
      </c>
    </row>
    <row r="1812" spans="1:4" x14ac:dyDescent="0.25">
      <c r="A1812" s="23"/>
      <c r="B1812" s="24"/>
      <c r="C1812" s="24"/>
      <c r="D1812" t="str">
        <f t="shared" si="27"/>
        <v/>
      </c>
    </row>
    <row r="1813" spans="1:4" x14ac:dyDescent="0.25">
      <c r="A1813" s="23"/>
      <c r="B1813" s="24"/>
      <c r="C1813" s="24"/>
      <c r="D1813" t="str">
        <f t="shared" si="27"/>
        <v/>
      </c>
    </row>
    <row r="1814" spans="1:4" x14ac:dyDescent="0.25">
      <c r="A1814" s="23"/>
      <c r="B1814" s="24"/>
      <c r="C1814" s="24"/>
      <c r="D1814" t="str">
        <f t="shared" si="27"/>
        <v/>
      </c>
    </row>
    <row r="1815" spans="1:4" x14ac:dyDescent="0.25">
      <c r="A1815" s="23"/>
      <c r="B1815" s="24"/>
      <c r="C1815" s="24"/>
      <c r="D1815" t="str">
        <f t="shared" si="27"/>
        <v/>
      </c>
    </row>
    <row r="1816" spans="1:4" x14ac:dyDescent="0.25">
      <c r="A1816" s="23"/>
      <c r="B1816" s="24"/>
      <c r="C1816" s="24"/>
      <c r="D1816" t="str">
        <f t="shared" si="27"/>
        <v/>
      </c>
    </row>
    <row r="1817" spans="1:4" x14ac:dyDescent="0.25">
      <c r="A1817" s="23"/>
      <c r="B1817" s="24"/>
      <c r="C1817" s="24"/>
      <c r="D1817" t="str">
        <f t="shared" si="27"/>
        <v/>
      </c>
    </row>
    <row r="1818" spans="1:4" x14ac:dyDescent="0.25">
      <c r="A1818" s="23"/>
      <c r="B1818" s="24"/>
      <c r="C1818" s="24"/>
      <c r="D1818" t="str">
        <f t="shared" si="27"/>
        <v/>
      </c>
    </row>
    <row r="1819" spans="1:4" x14ac:dyDescent="0.25">
      <c r="A1819" s="23"/>
      <c r="B1819" s="24"/>
      <c r="C1819" s="24"/>
      <c r="D1819" t="str">
        <f t="shared" si="27"/>
        <v/>
      </c>
    </row>
    <row r="1820" spans="1:4" x14ac:dyDescent="0.25">
      <c r="A1820" s="23"/>
      <c r="B1820" s="24"/>
      <c r="C1820" s="24"/>
      <c r="D1820" t="str">
        <f t="shared" si="27"/>
        <v/>
      </c>
    </row>
    <row r="1821" spans="1:4" x14ac:dyDescent="0.25">
      <c r="A1821" s="23"/>
      <c r="B1821" s="24"/>
      <c r="C1821" s="24"/>
      <c r="D1821" t="str">
        <f t="shared" ref="D1821:D1884" si="28">IF(C1821="","",B1821)</f>
        <v/>
      </c>
    </row>
    <row r="1822" spans="1:4" x14ac:dyDescent="0.25">
      <c r="A1822" s="23"/>
      <c r="B1822" s="24"/>
      <c r="C1822" s="24"/>
      <c r="D1822" t="str">
        <f t="shared" si="28"/>
        <v/>
      </c>
    </row>
    <row r="1823" spans="1:4" x14ac:dyDescent="0.25">
      <c r="A1823" s="23"/>
      <c r="B1823" s="24"/>
      <c r="C1823" s="24"/>
      <c r="D1823" t="str">
        <f t="shared" si="28"/>
        <v/>
      </c>
    </row>
    <row r="1824" spans="1:4" x14ac:dyDescent="0.25">
      <c r="A1824" s="23"/>
      <c r="B1824" s="24"/>
      <c r="C1824" s="24"/>
      <c r="D1824" t="str">
        <f t="shared" si="28"/>
        <v/>
      </c>
    </row>
    <row r="1825" spans="1:4" x14ac:dyDescent="0.25">
      <c r="A1825" s="23"/>
      <c r="B1825" s="24"/>
      <c r="C1825" s="24"/>
      <c r="D1825" t="str">
        <f t="shared" si="28"/>
        <v/>
      </c>
    </row>
    <row r="1826" spans="1:4" x14ac:dyDescent="0.25">
      <c r="A1826" s="23"/>
      <c r="B1826" s="24"/>
      <c r="C1826" s="24"/>
      <c r="D1826" t="str">
        <f t="shared" si="28"/>
        <v/>
      </c>
    </row>
    <row r="1827" spans="1:4" x14ac:dyDescent="0.25">
      <c r="A1827" s="23"/>
      <c r="B1827" s="24"/>
      <c r="C1827" s="24"/>
      <c r="D1827" t="str">
        <f t="shared" si="28"/>
        <v/>
      </c>
    </row>
    <row r="1828" spans="1:4" x14ac:dyDescent="0.25">
      <c r="A1828" s="23"/>
      <c r="B1828" s="24"/>
      <c r="C1828" s="24"/>
      <c r="D1828" t="str">
        <f t="shared" si="28"/>
        <v/>
      </c>
    </row>
    <row r="1829" spans="1:4" x14ac:dyDescent="0.25">
      <c r="A1829" s="23"/>
      <c r="B1829" s="24"/>
      <c r="C1829" s="24"/>
      <c r="D1829" t="str">
        <f t="shared" si="28"/>
        <v/>
      </c>
    </row>
    <row r="1830" spans="1:4" x14ac:dyDescent="0.25">
      <c r="A1830" s="23"/>
      <c r="B1830" s="24"/>
      <c r="C1830" s="24"/>
      <c r="D1830" t="str">
        <f t="shared" si="28"/>
        <v/>
      </c>
    </row>
    <row r="1831" spans="1:4" x14ac:dyDescent="0.25">
      <c r="A1831" s="23"/>
      <c r="B1831" s="24"/>
      <c r="C1831" s="24"/>
      <c r="D1831" t="str">
        <f t="shared" si="28"/>
        <v/>
      </c>
    </row>
    <row r="1832" spans="1:4" x14ac:dyDescent="0.25">
      <c r="A1832" s="23"/>
      <c r="B1832" s="24"/>
      <c r="C1832" s="24"/>
      <c r="D1832" t="str">
        <f t="shared" si="28"/>
        <v/>
      </c>
    </row>
    <row r="1833" spans="1:4" x14ac:dyDescent="0.25">
      <c r="A1833" s="23"/>
      <c r="B1833" s="24"/>
      <c r="C1833" s="24"/>
      <c r="D1833" t="str">
        <f t="shared" si="28"/>
        <v/>
      </c>
    </row>
    <row r="1834" spans="1:4" x14ac:dyDescent="0.25">
      <c r="A1834" s="23"/>
      <c r="B1834" s="24"/>
      <c r="C1834" s="24"/>
      <c r="D1834" t="str">
        <f t="shared" si="28"/>
        <v/>
      </c>
    </row>
    <row r="1835" spans="1:4" x14ac:dyDescent="0.25">
      <c r="A1835" s="23"/>
      <c r="B1835" s="24"/>
      <c r="C1835" s="24"/>
      <c r="D1835" t="str">
        <f t="shared" si="28"/>
        <v/>
      </c>
    </row>
    <row r="1836" spans="1:4" x14ac:dyDescent="0.25">
      <c r="A1836" s="23"/>
      <c r="B1836" s="24"/>
      <c r="C1836" s="24"/>
      <c r="D1836" t="str">
        <f t="shared" si="28"/>
        <v/>
      </c>
    </row>
    <row r="1837" spans="1:4" x14ac:dyDescent="0.25">
      <c r="A1837" s="23"/>
      <c r="B1837" s="24"/>
      <c r="C1837" s="24"/>
      <c r="D1837" t="str">
        <f t="shared" si="28"/>
        <v/>
      </c>
    </row>
    <row r="1838" spans="1:4" x14ac:dyDescent="0.25">
      <c r="A1838" s="23"/>
      <c r="B1838" s="24"/>
      <c r="C1838" s="24"/>
      <c r="D1838" t="str">
        <f t="shared" si="28"/>
        <v/>
      </c>
    </row>
    <row r="1839" spans="1:4" x14ac:dyDescent="0.25">
      <c r="A1839" s="23"/>
      <c r="B1839" s="24"/>
      <c r="C1839" s="24"/>
      <c r="D1839" t="str">
        <f t="shared" si="28"/>
        <v/>
      </c>
    </row>
    <row r="1840" spans="1:4" x14ac:dyDescent="0.25">
      <c r="A1840" s="23"/>
      <c r="B1840" s="24"/>
      <c r="C1840" s="24"/>
      <c r="D1840" t="str">
        <f t="shared" si="28"/>
        <v/>
      </c>
    </row>
    <row r="1841" spans="1:4" x14ac:dyDescent="0.25">
      <c r="A1841" s="23"/>
      <c r="B1841" s="24"/>
      <c r="C1841" s="24"/>
      <c r="D1841" t="str">
        <f t="shared" si="28"/>
        <v/>
      </c>
    </row>
    <row r="1842" spans="1:4" x14ac:dyDescent="0.25">
      <c r="A1842" s="23"/>
      <c r="B1842" s="24"/>
      <c r="C1842" s="24"/>
      <c r="D1842" t="str">
        <f t="shared" si="28"/>
        <v/>
      </c>
    </row>
    <row r="1843" spans="1:4" x14ac:dyDescent="0.25">
      <c r="A1843" s="23"/>
      <c r="B1843" s="24"/>
      <c r="C1843" s="24"/>
      <c r="D1843" t="str">
        <f t="shared" si="28"/>
        <v/>
      </c>
    </row>
    <row r="1844" spans="1:4" x14ac:dyDescent="0.25">
      <c r="A1844" s="23"/>
      <c r="B1844" s="24"/>
      <c r="C1844" s="24"/>
      <c r="D1844" t="str">
        <f t="shared" si="28"/>
        <v/>
      </c>
    </row>
    <row r="1845" spans="1:4" x14ac:dyDescent="0.25">
      <c r="A1845" s="23"/>
      <c r="B1845" s="24"/>
      <c r="C1845" s="24"/>
      <c r="D1845" t="str">
        <f t="shared" si="28"/>
        <v/>
      </c>
    </row>
    <row r="1846" spans="1:4" x14ac:dyDescent="0.25">
      <c r="A1846" s="23"/>
      <c r="B1846" s="24"/>
      <c r="C1846" s="24"/>
      <c r="D1846" t="str">
        <f t="shared" si="28"/>
        <v/>
      </c>
    </row>
    <row r="1847" spans="1:4" x14ac:dyDescent="0.25">
      <c r="A1847" s="23"/>
      <c r="B1847" s="24"/>
      <c r="C1847" s="24"/>
      <c r="D1847" t="str">
        <f t="shared" si="28"/>
        <v/>
      </c>
    </row>
    <row r="1848" spans="1:4" x14ac:dyDescent="0.25">
      <c r="A1848" s="23"/>
      <c r="B1848" s="24"/>
      <c r="C1848" s="24"/>
      <c r="D1848" t="str">
        <f t="shared" si="28"/>
        <v/>
      </c>
    </row>
    <row r="1849" spans="1:4" x14ac:dyDescent="0.25">
      <c r="A1849" s="23"/>
      <c r="B1849" s="24"/>
      <c r="C1849" s="24"/>
      <c r="D1849" t="str">
        <f t="shared" si="28"/>
        <v/>
      </c>
    </row>
    <row r="1850" spans="1:4" x14ac:dyDescent="0.25">
      <c r="A1850" s="23"/>
      <c r="B1850" s="24"/>
      <c r="C1850" s="24"/>
      <c r="D1850" t="str">
        <f t="shared" si="28"/>
        <v/>
      </c>
    </row>
    <row r="1851" spans="1:4" x14ac:dyDescent="0.25">
      <c r="A1851" s="23"/>
      <c r="B1851" s="24"/>
      <c r="C1851" s="24"/>
      <c r="D1851" t="str">
        <f t="shared" si="28"/>
        <v/>
      </c>
    </row>
    <row r="1852" spans="1:4" x14ac:dyDescent="0.25">
      <c r="A1852" s="23"/>
      <c r="B1852" s="24"/>
      <c r="C1852" s="24"/>
      <c r="D1852" t="str">
        <f t="shared" si="28"/>
        <v/>
      </c>
    </row>
    <row r="1853" spans="1:4" x14ac:dyDescent="0.25">
      <c r="A1853" s="23"/>
      <c r="B1853" s="24"/>
      <c r="C1853" s="24"/>
      <c r="D1853" t="str">
        <f t="shared" si="28"/>
        <v/>
      </c>
    </row>
    <row r="1854" spans="1:4" x14ac:dyDescent="0.25">
      <c r="A1854" s="23"/>
      <c r="B1854" s="24"/>
      <c r="C1854" s="24"/>
      <c r="D1854" t="str">
        <f t="shared" si="28"/>
        <v/>
      </c>
    </row>
    <row r="1855" spans="1:4" x14ac:dyDescent="0.25">
      <c r="A1855" s="23"/>
      <c r="B1855" s="24"/>
      <c r="C1855" s="24"/>
      <c r="D1855" t="str">
        <f t="shared" si="28"/>
        <v/>
      </c>
    </row>
    <row r="1856" spans="1:4" x14ac:dyDescent="0.25">
      <c r="A1856" s="23"/>
      <c r="B1856" s="24"/>
      <c r="C1856" s="24"/>
      <c r="D1856" t="str">
        <f t="shared" si="28"/>
        <v/>
      </c>
    </row>
    <row r="1857" spans="1:4" x14ac:dyDescent="0.25">
      <c r="A1857" s="23"/>
      <c r="B1857" s="24"/>
      <c r="C1857" s="24"/>
      <c r="D1857" t="str">
        <f t="shared" si="28"/>
        <v/>
      </c>
    </row>
    <row r="1858" spans="1:4" x14ac:dyDescent="0.25">
      <c r="A1858" s="23"/>
      <c r="B1858" s="24"/>
      <c r="C1858" s="24"/>
      <c r="D1858" t="str">
        <f t="shared" si="28"/>
        <v/>
      </c>
    </row>
    <row r="1859" spans="1:4" x14ac:dyDescent="0.25">
      <c r="A1859" s="23"/>
      <c r="B1859" s="24"/>
      <c r="C1859" s="24"/>
      <c r="D1859" t="str">
        <f t="shared" si="28"/>
        <v/>
      </c>
    </row>
    <row r="1860" spans="1:4" x14ac:dyDescent="0.25">
      <c r="A1860" s="23"/>
      <c r="B1860" s="24"/>
      <c r="C1860" s="24"/>
      <c r="D1860" t="str">
        <f t="shared" si="28"/>
        <v/>
      </c>
    </row>
    <row r="1861" spans="1:4" x14ac:dyDescent="0.25">
      <c r="A1861" s="23"/>
      <c r="B1861" s="24"/>
      <c r="C1861" s="24"/>
      <c r="D1861" t="str">
        <f t="shared" si="28"/>
        <v/>
      </c>
    </row>
    <row r="1862" spans="1:4" x14ac:dyDescent="0.25">
      <c r="A1862" s="23"/>
      <c r="B1862" s="24"/>
      <c r="C1862" s="24"/>
      <c r="D1862" t="str">
        <f t="shared" si="28"/>
        <v/>
      </c>
    </row>
    <row r="1863" spans="1:4" x14ac:dyDescent="0.25">
      <c r="A1863" s="23"/>
      <c r="B1863" s="24"/>
      <c r="C1863" s="24"/>
      <c r="D1863" t="str">
        <f t="shared" si="28"/>
        <v/>
      </c>
    </row>
    <row r="1864" spans="1:4" x14ac:dyDescent="0.25">
      <c r="A1864" s="23"/>
      <c r="B1864" s="24"/>
      <c r="C1864" s="24"/>
      <c r="D1864" t="str">
        <f t="shared" si="28"/>
        <v/>
      </c>
    </row>
    <row r="1865" spans="1:4" x14ac:dyDescent="0.25">
      <c r="A1865" s="23"/>
      <c r="B1865" s="24"/>
      <c r="C1865" s="24"/>
      <c r="D1865" t="str">
        <f t="shared" si="28"/>
        <v/>
      </c>
    </row>
    <row r="1866" spans="1:4" x14ac:dyDescent="0.25">
      <c r="A1866" s="23"/>
      <c r="B1866" s="24"/>
      <c r="C1866" s="24"/>
      <c r="D1866" t="str">
        <f t="shared" si="28"/>
        <v/>
      </c>
    </row>
    <row r="1867" spans="1:4" x14ac:dyDescent="0.25">
      <c r="A1867" s="23"/>
      <c r="B1867" s="24"/>
      <c r="C1867" s="24"/>
      <c r="D1867" t="str">
        <f t="shared" si="28"/>
        <v/>
      </c>
    </row>
    <row r="1868" spans="1:4" x14ac:dyDescent="0.25">
      <c r="A1868" s="23"/>
      <c r="B1868" s="24"/>
      <c r="C1868" s="24"/>
      <c r="D1868" t="str">
        <f t="shared" si="28"/>
        <v/>
      </c>
    </row>
    <row r="1869" spans="1:4" x14ac:dyDescent="0.25">
      <c r="A1869" s="23"/>
      <c r="B1869" s="24"/>
      <c r="C1869" s="24"/>
      <c r="D1869" t="str">
        <f t="shared" si="28"/>
        <v/>
      </c>
    </row>
    <row r="1870" spans="1:4" x14ac:dyDescent="0.25">
      <c r="A1870" s="23"/>
      <c r="B1870" s="24"/>
      <c r="C1870" s="24"/>
      <c r="D1870" t="str">
        <f t="shared" si="28"/>
        <v/>
      </c>
    </row>
    <row r="1871" spans="1:4" x14ac:dyDescent="0.25">
      <c r="A1871" s="23"/>
      <c r="B1871" s="24"/>
      <c r="C1871" s="24"/>
      <c r="D1871" t="str">
        <f t="shared" si="28"/>
        <v/>
      </c>
    </row>
    <row r="1872" spans="1:4" x14ac:dyDescent="0.25">
      <c r="A1872" s="23"/>
      <c r="B1872" s="24"/>
      <c r="C1872" s="24"/>
      <c r="D1872" t="str">
        <f t="shared" si="28"/>
        <v/>
      </c>
    </row>
    <row r="1873" spans="1:4" x14ac:dyDescent="0.25">
      <c r="A1873" s="23"/>
      <c r="B1873" s="24"/>
      <c r="C1873" s="24"/>
      <c r="D1873" t="str">
        <f t="shared" si="28"/>
        <v/>
      </c>
    </row>
    <row r="1874" spans="1:4" x14ac:dyDescent="0.25">
      <c r="A1874" s="23"/>
      <c r="B1874" s="24"/>
      <c r="C1874" s="24"/>
      <c r="D1874" t="str">
        <f t="shared" si="28"/>
        <v/>
      </c>
    </row>
    <row r="1875" spans="1:4" x14ac:dyDescent="0.25">
      <c r="A1875" s="23"/>
      <c r="B1875" s="24"/>
      <c r="C1875" s="24"/>
      <c r="D1875" t="str">
        <f t="shared" si="28"/>
        <v/>
      </c>
    </row>
    <row r="1876" spans="1:4" x14ac:dyDescent="0.25">
      <c r="A1876" s="23"/>
      <c r="B1876" s="24"/>
      <c r="C1876" s="24"/>
      <c r="D1876" t="str">
        <f t="shared" si="28"/>
        <v/>
      </c>
    </row>
    <row r="1877" spans="1:4" x14ac:dyDescent="0.25">
      <c r="A1877" s="23"/>
      <c r="B1877" s="24"/>
      <c r="C1877" s="24"/>
      <c r="D1877" t="str">
        <f t="shared" si="28"/>
        <v/>
      </c>
    </row>
    <row r="1878" spans="1:4" x14ac:dyDescent="0.25">
      <c r="A1878" s="23"/>
      <c r="B1878" s="24"/>
      <c r="C1878" s="24"/>
      <c r="D1878" t="str">
        <f t="shared" si="28"/>
        <v/>
      </c>
    </row>
    <row r="1879" spans="1:4" x14ac:dyDescent="0.25">
      <c r="A1879" s="23"/>
      <c r="B1879" s="24"/>
      <c r="C1879" s="24"/>
      <c r="D1879" t="str">
        <f t="shared" si="28"/>
        <v/>
      </c>
    </row>
    <row r="1880" spans="1:4" x14ac:dyDescent="0.25">
      <c r="A1880" s="23"/>
      <c r="B1880" s="24"/>
      <c r="C1880" s="24"/>
      <c r="D1880" t="str">
        <f t="shared" si="28"/>
        <v/>
      </c>
    </row>
    <row r="1881" spans="1:4" x14ac:dyDescent="0.25">
      <c r="A1881" s="23"/>
      <c r="B1881" s="24"/>
      <c r="C1881" s="24"/>
      <c r="D1881" t="str">
        <f t="shared" si="28"/>
        <v/>
      </c>
    </row>
    <row r="1882" spans="1:4" x14ac:dyDescent="0.25">
      <c r="A1882" s="23"/>
      <c r="B1882" s="24"/>
      <c r="C1882" s="24"/>
      <c r="D1882" t="str">
        <f t="shared" si="28"/>
        <v/>
      </c>
    </row>
    <row r="1883" spans="1:4" x14ac:dyDescent="0.25">
      <c r="A1883" s="23"/>
      <c r="B1883" s="24"/>
      <c r="C1883" s="24"/>
      <c r="D1883" t="str">
        <f t="shared" si="28"/>
        <v/>
      </c>
    </row>
    <row r="1884" spans="1:4" x14ac:dyDescent="0.25">
      <c r="A1884" s="23"/>
      <c r="B1884" s="24"/>
      <c r="C1884" s="24"/>
      <c r="D1884" t="str">
        <f t="shared" si="28"/>
        <v/>
      </c>
    </row>
    <row r="1885" spans="1:4" x14ac:dyDescent="0.25">
      <c r="A1885" s="23"/>
      <c r="B1885" s="24"/>
      <c r="C1885" s="24"/>
      <c r="D1885" t="str">
        <f t="shared" ref="D1885:D1948" si="29">IF(C1885="","",B1885)</f>
        <v/>
      </c>
    </row>
    <row r="1886" spans="1:4" x14ac:dyDescent="0.25">
      <c r="A1886" s="23"/>
      <c r="B1886" s="24"/>
      <c r="C1886" s="24"/>
      <c r="D1886" t="str">
        <f t="shared" si="29"/>
        <v/>
      </c>
    </row>
    <row r="1887" spans="1:4" x14ac:dyDescent="0.25">
      <c r="A1887" s="23"/>
      <c r="B1887" s="24"/>
      <c r="C1887" s="24"/>
      <c r="D1887" t="str">
        <f t="shared" si="29"/>
        <v/>
      </c>
    </row>
    <row r="1888" spans="1:4" x14ac:dyDescent="0.25">
      <c r="A1888" s="23"/>
      <c r="B1888" s="24"/>
      <c r="C1888" s="24"/>
      <c r="D1888" t="str">
        <f t="shared" si="29"/>
        <v/>
      </c>
    </row>
    <row r="1889" spans="1:4" x14ac:dyDescent="0.25">
      <c r="A1889" s="23"/>
      <c r="B1889" s="24"/>
      <c r="C1889" s="24"/>
      <c r="D1889" t="str">
        <f t="shared" si="29"/>
        <v/>
      </c>
    </row>
    <row r="1890" spans="1:4" x14ac:dyDescent="0.25">
      <c r="A1890" s="23"/>
      <c r="B1890" s="24"/>
      <c r="C1890" s="24"/>
      <c r="D1890" t="str">
        <f t="shared" si="29"/>
        <v/>
      </c>
    </row>
    <row r="1891" spans="1:4" x14ac:dyDescent="0.25">
      <c r="A1891" s="23"/>
      <c r="B1891" s="24"/>
      <c r="C1891" s="24"/>
      <c r="D1891" t="str">
        <f t="shared" si="29"/>
        <v/>
      </c>
    </row>
    <row r="1892" spans="1:4" x14ac:dyDescent="0.25">
      <c r="A1892" s="23"/>
      <c r="B1892" s="24"/>
      <c r="C1892" s="24"/>
      <c r="D1892" t="str">
        <f t="shared" si="29"/>
        <v/>
      </c>
    </row>
    <row r="1893" spans="1:4" x14ac:dyDescent="0.25">
      <c r="A1893" s="23"/>
      <c r="B1893" s="24"/>
      <c r="C1893" s="24"/>
      <c r="D1893" t="str">
        <f t="shared" si="29"/>
        <v/>
      </c>
    </row>
    <row r="1894" spans="1:4" x14ac:dyDescent="0.25">
      <c r="A1894" s="23"/>
      <c r="B1894" s="24"/>
      <c r="C1894" s="24"/>
      <c r="D1894" t="str">
        <f t="shared" si="29"/>
        <v/>
      </c>
    </row>
    <row r="1895" spans="1:4" x14ac:dyDescent="0.25">
      <c r="A1895" s="23"/>
      <c r="B1895" s="24"/>
      <c r="C1895" s="24"/>
      <c r="D1895" t="str">
        <f t="shared" si="29"/>
        <v/>
      </c>
    </row>
    <row r="1896" spans="1:4" x14ac:dyDescent="0.25">
      <c r="A1896" s="23"/>
      <c r="B1896" s="24"/>
      <c r="C1896" s="24"/>
      <c r="D1896" t="str">
        <f t="shared" si="29"/>
        <v/>
      </c>
    </row>
    <row r="1897" spans="1:4" x14ac:dyDescent="0.25">
      <c r="A1897" s="23"/>
      <c r="B1897" s="24"/>
      <c r="C1897" s="24"/>
      <c r="D1897" t="str">
        <f t="shared" si="29"/>
        <v/>
      </c>
    </row>
    <row r="1898" spans="1:4" x14ac:dyDescent="0.25">
      <c r="A1898" s="23"/>
      <c r="B1898" s="24"/>
      <c r="C1898" s="24"/>
      <c r="D1898" t="str">
        <f t="shared" si="29"/>
        <v/>
      </c>
    </row>
    <row r="1899" spans="1:4" x14ac:dyDescent="0.25">
      <c r="A1899" s="23"/>
      <c r="B1899" s="24"/>
      <c r="C1899" s="24"/>
      <c r="D1899" t="str">
        <f t="shared" si="29"/>
        <v/>
      </c>
    </row>
    <row r="1900" spans="1:4" x14ac:dyDescent="0.25">
      <c r="A1900" s="23"/>
      <c r="B1900" s="24"/>
      <c r="C1900" s="24"/>
      <c r="D1900" t="str">
        <f t="shared" si="29"/>
        <v/>
      </c>
    </row>
    <row r="1901" spans="1:4" x14ac:dyDescent="0.25">
      <c r="A1901" s="23"/>
      <c r="B1901" s="24"/>
      <c r="C1901" s="24"/>
      <c r="D1901" t="str">
        <f t="shared" si="29"/>
        <v/>
      </c>
    </row>
    <row r="1902" spans="1:4" x14ac:dyDescent="0.25">
      <c r="A1902" s="23"/>
      <c r="B1902" s="24"/>
      <c r="C1902" s="24"/>
      <c r="D1902" t="str">
        <f t="shared" si="29"/>
        <v/>
      </c>
    </row>
    <row r="1903" spans="1:4" x14ac:dyDescent="0.25">
      <c r="A1903" s="23"/>
      <c r="B1903" s="24"/>
      <c r="C1903" s="24"/>
      <c r="D1903" t="str">
        <f t="shared" si="29"/>
        <v/>
      </c>
    </row>
    <row r="1904" spans="1:4" x14ac:dyDescent="0.25">
      <c r="A1904" s="23"/>
      <c r="B1904" s="24"/>
      <c r="C1904" s="24"/>
      <c r="D1904" t="str">
        <f t="shared" si="29"/>
        <v/>
      </c>
    </row>
    <row r="1905" spans="1:4" x14ac:dyDescent="0.25">
      <c r="A1905" s="23"/>
      <c r="B1905" s="24"/>
      <c r="C1905" s="24"/>
      <c r="D1905" t="str">
        <f t="shared" si="29"/>
        <v/>
      </c>
    </row>
    <row r="1906" spans="1:4" x14ac:dyDescent="0.25">
      <c r="A1906" s="23"/>
      <c r="B1906" s="24"/>
      <c r="C1906" s="24"/>
      <c r="D1906" t="str">
        <f t="shared" si="29"/>
        <v/>
      </c>
    </row>
    <row r="1907" spans="1:4" x14ac:dyDescent="0.25">
      <c r="A1907" s="23"/>
      <c r="B1907" s="24"/>
      <c r="C1907" s="24"/>
      <c r="D1907" t="str">
        <f t="shared" si="29"/>
        <v/>
      </c>
    </row>
    <row r="1908" spans="1:4" x14ac:dyDescent="0.25">
      <c r="A1908" s="23"/>
      <c r="B1908" s="24"/>
      <c r="C1908" s="24"/>
      <c r="D1908" t="str">
        <f t="shared" si="29"/>
        <v/>
      </c>
    </row>
    <row r="1909" spans="1:4" x14ac:dyDescent="0.25">
      <c r="A1909" s="23"/>
      <c r="B1909" s="24"/>
      <c r="C1909" s="24"/>
      <c r="D1909" t="str">
        <f t="shared" si="29"/>
        <v/>
      </c>
    </row>
    <row r="1910" spans="1:4" x14ac:dyDescent="0.25">
      <c r="A1910" s="23"/>
      <c r="B1910" s="24"/>
      <c r="C1910" s="24"/>
      <c r="D1910" t="str">
        <f t="shared" si="29"/>
        <v/>
      </c>
    </row>
    <row r="1911" spans="1:4" x14ac:dyDescent="0.25">
      <c r="A1911" s="23"/>
      <c r="B1911" s="24"/>
      <c r="C1911" s="24"/>
      <c r="D1911" t="str">
        <f t="shared" si="29"/>
        <v/>
      </c>
    </row>
    <row r="1912" spans="1:4" x14ac:dyDescent="0.25">
      <c r="A1912" s="23"/>
      <c r="B1912" s="24"/>
      <c r="C1912" s="24"/>
      <c r="D1912" t="str">
        <f t="shared" si="29"/>
        <v/>
      </c>
    </row>
    <row r="1913" spans="1:4" x14ac:dyDescent="0.25">
      <c r="A1913" s="23"/>
      <c r="B1913" s="24"/>
      <c r="C1913" s="24"/>
      <c r="D1913" t="str">
        <f t="shared" si="29"/>
        <v/>
      </c>
    </row>
    <row r="1914" spans="1:4" x14ac:dyDescent="0.25">
      <c r="A1914" s="23"/>
      <c r="B1914" s="24"/>
      <c r="C1914" s="24"/>
      <c r="D1914" t="str">
        <f t="shared" si="29"/>
        <v/>
      </c>
    </row>
    <row r="1915" spans="1:4" x14ac:dyDescent="0.25">
      <c r="A1915" s="23"/>
      <c r="B1915" s="24"/>
      <c r="C1915" s="24"/>
      <c r="D1915" t="str">
        <f t="shared" si="29"/>
        <v/>
      </c>
    </row>
    <row r="1916" spans="1:4" x14ac:dyDescent="0.25">
      <c r="A1916" s="23"/>
      <c r="B1916" s="24"/>
      <c r="C1916" s="24"/>
      <c r="D1916" t="str">
        <f t="shared" si="29"/>
        <v/>
      </c>
    </row>
    <row r="1917" spans="1:4" x14ac:dyDescent="0.25">
      <c r="A1917" s="23"/>
      <c r="B1917" s="24"/>
      <c r="C1917" s="24"/>
      <c r="D1917" t="str">
        <f t="shared" si="29"/>
        <v/>
      </c>
    </row>
    <row r="1918" spans="1:4" x14ac:dyDescent="0.25">
      <c r="A1918" s="23"/>
      <c r="B1918" s="24"/>
      <c r="C1918" s="24"/>
      <c r="D1918" t="str">
        <f t="shared" si="29"/>
        <v/>
      </c>
    </row>
    <row r="1919" spans="1:4" x14ac:dyDescent="0.25">
      <c r="A1919" s="23"/>
      <c r="B1919" s="24"/>
      <c r="C1919" s="24"/>
      <c r="D1919" t="str">
        <f t="shared" si="29"/>
        <v/>
      </c>
    </row>
    <row r="1920" spans="1:4" x14ac:dyDescent="0.25">
      <c r="A1920" s="23"/>
      <c r="B1920" s="24"/>
      <c r="C1920" s="24"/>
      <c r="D1920" t="str">
        <f t="shared" si="29"/>
        <v/>
      </c>
    </row>
    <row r="1921" spans="1:4" x14ac:dyDescent="0.25">
      <c r="A1921" s="23"/>
      <c r="B1921" s="24"/>
      <c r="C1921" s="24"/>
      <c r="D1921" t="str">
        <f t="shared" si="29"/>
        <v/>
      </c>
    </row>
    <row r="1922" spans="1:4" x14ac:dyDescent="0.25">
      <c r="A1922" s="23"/>
      <c r="B1922" s="24"/>
      <c r="C1922" s="24"/>
      <c r="D1922" t="str">
        <f t="shared" si="29"/>
        <v/>
      </c>
    </row>
    <row r="1923" spans="1:4" x14ac:dyDescent="0.25">
      <c r="A1923" s="23"/>
      <c r="B1923" s="24"/>
      <c r="C1923" s="24"/>
      <c r="D1923" t="str">
        <f t="shared" si="29"/>
        <v/>
      </c>
    </row>
    <row r="1924" spans="1:4" x14ac:dyDescent="0.25">
      <c r="A1924" s="23"/>
      <c r="B1924" s="24"/>
      <c r="C1924" s="24"/>
      <c r="D1924" t="str">
        <f t="shared" si="29"/>
        <v/>
      </c>
    </row>
    <row r="1925" spans="1:4" x14ac:dyDescent="0.25">
      <c r="A1925" s="23"/>
      <c r="B1925" s="24"/>
      <c r="C1925" s="24"/>
      <c r="D1925" t="str">
        <f t="shared" si="29"/>
        <v/>
      </c>
    </row>
    <row r="1926" spans="1:4" x14ac:dyDescent="0.25">
      <c r="A1926" s="23"/>
      <c r="B1926" s="24"/>
      <c r="C1926" s="24"/>
      <c r="D1926" t="str">
        <f t="shared" si="29"/>
        <v/>
      </c>
    </row>
    <row r="1927" spans="1:4" x14ac:dyDescent="0.25">
      <c r="A1927" s="23"/>
      <c r="B1927" s="24"/>
      <c r="C1927" s="24"/>
      <c r="D1927" t="str">
        <f t="shared" si="29"/>
        <v/>
      </c>
    </row>
    <row r="1928" spans="1:4" x14ac:dyDescent="0.25">
      <c r="A1928" s="23"/>
      <c r="B1928" s="24"/>
      <c r="C1928" s="24"/>
      <c r="D1928" t="str">
        <f t="shared" si="29"/>
        <v/>
      </c>
    </row>
    <row r="1929" spans="1:4" x14ac:dyDescent="0.25">
      <c r="A1929" s="23"/>
      <c r="B1929" s="24"/>
      <c r="C1929" s="24"/>
      <c r="D1929" t="str">
        <f t="shared" si="29"/>
        <v/>
      </c>
    </row>
    <row r="1930" spans="1:4" x14ac:dyDescent="0.25">
      <c r="A1930" s="23"/>
      <c r="B1930" s="24"/>
      <c r="C1930" s="24"/>
      <c r="D1930" t="str">
        <f t="shared" si="29"/>
        <v/>
      </c>
    </row>
    <row r="1931" spans="1:4" x14ac:dyDescent="0.25">
      <c r="A1931" s="23"/>
      <c r="B1931" s="24"/>
      <c r="C1931" s="24"/>
      <c r="D1931" t="str">
        <f t="shared" si="29"/>
        <v/>
      </c>
    </row>
    <row r="1932" spans="1:4" x14ac:dyDescent="0.25">
      <c r="A1932" s="23"/>
      <c r="B1932" s="24"/>
      <c r="C1932" s="24"/>
      <c r="D1932" t="str">
        <f t="shared" si="29"/>
        <v/>
      </c>
    </row>
    <row r="1933" spans="1:4" x14ac:dyDescent="0.25">
      <c r="A1933" s="23"/>
      <c r="B1933" s="24"/>
      <c r="C1933" s="24"/>
      <c r="D1933" t="str">
        <f t="shared" si="29"/>
        <v/>
      </c>
    </row>
    <row r="1934" spans="1:4" x14ac:dyDescent="0.25">
      <c r="A1934" s="23"/>
      <c r="B1934" s="24"/>
      <c r="C1934" s="24"/>
      <c r="D1934" t="str">
        <f t="shared" si="29"/>
        <v/>
      </c>
    </row>
    <row r="1935" spans="1:4" x14ac:dyDescent="0.25">
      <c r="A1935" s="23"/>
      <c r="B1935" s="24"/>
      <c r="C1935" s="24"/>
      <c r="D1935" t="str">
        <f t="shared" si="29"/>
        <v/>
      </c>
    </row>
    <row r="1936" spans="1:4" x14ac:dyDescent="0.25">
      <c r="A1936" s="23"/>
      <c r="B1936" s="24"/>
      <c r="C1936" s="24"/>
      <c r="D1936" t="str">
        <f t="shared" si="29"/>
        <v/>
      </c>
    </row>
    <row r="1937" spans="1:4" x14ac:dyDescent="0.25">
      <c r="A1937" s="23"/>
      <c r="B1937" s="24"/>
      <c r="C1937" s="24"/>
      <c r="D1937" t="str">
        <f t="shared" si="29"/>
        <v/>
      </c>
    </row>
    <row r="1938" spans="1:4" x14ac:dyDescent="0.25">
      <c r="A1938" s="23"/>
      <c r="B1938" s="24"/>
      <c r="C1938" s="24"/>
      <c r="D1938" t="str">
        <f t="shared" si="29"/>
        <v/>
      </c>
    </row>
    <row r="1939" spans="1:4" x14ac:dyDescent="0.25">
      <c r="A1939" s="23"/>
      <c r="B1939" s="24"/>
      <c r="C1939" s="24"/>
      <c r="D1939" t="str">
        <f t="shared" si="29"/>
        <v/>
      </c>
    </row>
    <row r="1940" spans="1:4" x14ac:dyDescent="0.25">
      <c r="A1940" s="23"/>
      <c r="B1940" s="24"/>
      <c r="C1940" s="24"/>
      <c r="D1940" t="str">
        <f t="shared" si="29"/>
        <v/>
      </c>
    </row>
    <row r="1941" spans="1:4" x14ac:dyDescent="0.25">
      <c r="A1941" s="23"/>
      <c r="B1941" s="24"/>
      <c r="C1941" s="24"/>
      <c r="D1941" t="str">
        <f t="shared" si="29"/>
        <v/>
      </c>
    </row>
    <row r="1942" spans="1:4" x14ac:dyDescent="0.25">
      <c r="A1942" s="23"/>
      <c r="B1942" s="24"/>
      <c r="C1942" s="24"/>
      <c r="D1942" t="str">
        <f t="shared" si="29"/>
        <v/>
      </c>
    </row>
    <row r="1943" spans="1:4" x14ac:dyDescent="0.25">
      <c r="A1943" s="23"/>
      <c r="B1943" s="24"/>
      <c r="C1943" s="24"/>
      <c r="D1943" t="str">
        <f t="shared" si="29"/>
        <v/>
      </c>
    </row>
    <row r="1944" spans="1:4" x14ac:dyDescent="0.25">
      <c r="A1944" s="23"/>
      <c r="B1944" s="24"/>
      <c r="C1944" s="24"/>
      <c r="D1944" t="str">
        <f t="shared" si="29"/>
        <v/>
      </c>
    </row>
    <row r="1945" spans="1:4" x14ac:dyDescent="0.25">
      <c r="A1945" s="23"/>
      <c r="B1945" s="24"/>
      <c r="C1945" s="24"/>
      <c r="D1945" t="str">
        <f t="shared" si="29"/>
        <v/>
      </c>
    </row>
    <row r="1946" spans="1:4" x14ac:dyDescent="0.25">
      <c r="A1946" s="23"/>
      <c r="B1946" s="24"/>
      <c r="C1946" s="24"/>
      <c r="D1946" t="str">
        <f t="shared" si="29"/>
        <v/>
      </c>
    </row>
    <row r="1947" spans="1:4" x14ac:dyDescent="0.25">
      <c r="A1947" s="23"/>
      <c r="B1947" s="24"/>
      <c r="C1947" s="24"/>
      <c r="D1947" t="str">
        <f t="shared" si="29"/>
        <v/>
      </c>
    </row>
    <row r="1948" spans="1:4" x14ac:dyDescent="0.25">
      <c r="A1948" s="23"/>
      <c r="B1948" s="24"/>
      <c r="C1948" s="24"/>
      <c r="D1948" t="str">
        <f t="shared" si="29"/>
        <v/>
      </c>
    </row>
    <row r="1949" spans="1:4" x14ac:dyDescent="0.25">
      <c r="A1949" s="23"/>
      <c r="B1949" s="24"/>
      <c r="C1949" s="24"/>
      <c r="D1949" t="str">
        <f t="shared" ref="D1949:D2012" si="30">IF(C1949="","",B1949)</f>
        <v/>
      </c>
    </row>
    <row r="1950" spans="1:4" x14ac:dyDescent="0.25">
      <c r="A1950" s="23"/>
      <c r="B1950" s="24"/>
      <c r="C1950" s="24"/>
      <c r="D1950" t="str">
        <f t="shared" si="30"/>
        <v/>
      </c>
    </row>
    <row r="1951" spans="1:4" x14ac:dyDescent="0.25">
      <c r="A1951" s="23"/>
      <c r="B1951" s="24"/>
      <c r="C1951" s="24"/>
      <c r="D1951" t="str">
        <f t="shared" si="30"/>
        <v/>
      </c>
    </row>
    <row r="1952" spans="1:4" x14ac:dyDescent="0.25">
      <c r="A1952" s="23"/>
      <c r="B1952" s="24"/>
      <c r="C1952" s="24"/>
      <c r="D1952" t="str">
        <f t="shared" si="30"/>
        <v/>
      </c>
    </row>
    <row r="1953" spans="1:4" x14ac:dyDescent="0.25">
      <c r="A1953" s="23"/>
      <c r="B1953" s="24"/>
      <c r="C1953" s="24"/>
      <c r="D1953" t="str">
        <f t="shared" si="30"/>
        <v/>
      </c>
    </row>
    <row r="1954" spans="1:4" x14ac:dyDescent="0.25">
      <c r="A1954" s="23"/>
      <c r="B1954" s="24"/>
      <c r="C1954" s="24"/>
      <c r="D1954" t="str">
        <f t="shared" si="30"/>
        <v/>
      </c>
    </row>
    <row r="1955" spans="1:4" x14ac:dyDescent="0.25">
      <c r="A1955" s="23"/>
      <c r="B1955" s="24"/>
      <c r="C1955" s="24"/>
      <c r="D1955" t="str">
        <f t="shared" si="30"/>
        <v/>
      </c>
    </row>
    <row r="1956" spans="1:4" x14ac:dyDescent="0.25">
      <c r="A1956" s="23"/>
      <c r="B1956" s="24"/>
      <c r="C1956" s="24"/>
      <c r="D1956" t="str">
        <f t="shared" si="30"/>
        <v/>
      </c>
    </row>
    <row r="1957" spans="1:4" x14ac:dyDescent="0.25">
      <c r="A1957" s="23"/>
      <c r="B1957" s="24"/>
      <c r="C1957" s="24"/>
      <c r="D1957" t="str">
        <f t="shared" si="30"/>
        <v/>
      </c>
    </row>
    <row r="1958" spans="1:4" x14ac:dyDescent="0.25">
      <c r="A1958" s="23"/>
      <c r="B1958" s="24"/>
      <c r="C1958" s="24"/>
      <c r="D1958" t="str">
        <f t="shared" si="30"/>
        <v/>
      </c>
    </row>
    <row r="1959" spans="1:4" x14ac:dyDescent="0.25">
      <c r="A1959" s="23"/>
      <c r="B1959" s="24"/>
      <c r="C1959" s="24"/>
      <c r="D1959" t="str">
        <f t="shared" si="30"/>
        <v/>
      </c>
    </row>
    <row r="1960" spans="1:4" x14ac:dyDescent="0.25">
      <c r="A1960" s="23"/>
      <c r="B1960" s="24"/>
      <c r="C1960" s="24"/>
      <c r="D1960" t="str">
        <f t="shared" si="30"/>
        <v/>
      </c>
    </row>
    <row r="1961" spans="1:4" x14ac:dyDescent="0.25">
      <c r="A1961" s="23"/>
      <c r="B1961" s="24"/>
      <c r="C1961" s="24"/>
      <c r="D1961" t="str">
        <f t="shared" si="30"/>
        <v/>
      </c>
    </row>
    <row r="1962" spans="1:4" x14ac:dyDescent="0.25">
      <c r="A1962" s="23"/>
      <c r="B1962" s="24"/>
      <c r="C1962" s="24"/>
      <c r="D1962" t="str">
        <f t="shared" si="30"/>
        <v/>
      </c>
    </row>
    <row r="1963" spans="1:4" x14ac:dyDescent="0.25">
      <c r="A1963" s="23"/>
      <c r="B1963" s="24"/>
      <c r="C1963" s="24"/>
      <c r="D1963" t="str">
        <f t="shared" si="30"/>
        <v/>
      </c>
    </row>
    <row r="1964" spans="1:4" x14ac:dyDescent="0.25">
      <c r="A1964" s="23"/>
      <c r="B1964" s="24"/>
      <c r="C1964" s="24"/>
      <c r="D1964" t="str">
        <f t="shared" si="30"/>
        <v/>
      </c>
    </row>
    <row r="1965" spans="1:4" x14ac:dyDescent="0.25">
      <c r="A1965" s="23"/>
      <c r="B1965" s="24"/>
      <c r="C1965" s="24"/>
      <c r="D1965" t="str">
        <f t="shared" si="30"/>
        <v/>
      </c>
    </row>
    <row r="1966" spans="1:4" x14ac:dyDescent="0.25">
      <c r="A1966" s="23"/>
      <c r="B1966" s="24"/>
      <c r="C1966" s="24"/>
      <c r="D1966" t="str">
        <f t="shared" si="30"/>
        <v/>
      </c>
    </row>
    <row r="1967" spans="1:4" x14ac:dyDescent="0.25">
      <c r="A1967" s="23"/>
      <c r="B1967" s="24"/>
      <c r="C1967" s="24"/>
      <c r="D1967" t="str">
        <f t="shared" si="30"/>
        <v/>
      </c>
    </row>
    <row r="1968" spans="1:4" x14ac:dyDescent="0.25">
      <c r="A1968" s="23"/>
      <c r="B1968" s="24"/>
      <c r="C1968" s="24"/>
      <c r="D1968" t="str">
        <f t="shared" si="30"/>
        <v/>
      </c>
    </row>
    <row r="1969" spans="1:4" x14ac:dyDescent="0.25">
      <c r="A1969" s="23"/>
      <c r="B1969" s="24"/>
      <c r="C1969" s="24"/>
      <c r="D1969" t="str">
        <f t="shared" si="30"/>
        <v/>
      </c>
    </row>
    <row r="1970" spans="1:4" x14ac:dyDescent="0.25">
      <c r="A1970" s="23"/>
      <c r="B1970" s="24"/>
      <c r="C1970" s="24"/>
      <c r="D1970" t="str">
        <f t="shared" si="30"/>
        <v/>
      </c>
    </row>
    <row r="1971" spans="1:4" x14ac:dyDescent="0.25">
      <c r="A1971" s="23"/>
      <c r="B1971" s="24"/>
      <c r="C1971" s="24"/>
      <c r="D1971" t="str">
        <f t="shared" si="30"/>
        <v/>
      </c>
    </row>
    <row r="1972" spans="1:4" x14ac:dyDescent="0.25">
      <c r="A1972" s="23"/>
      <c r="B1972" s="24"/>
      <c r="C1972" s="24"/>
      <c r="D1972" t="str">
        <f t="shared" si="30"/>
        <v/>
      </c>
    </row>
    <row r="1973" spans="1:4" x14ac:dyDescent="0.25">
      <c r="A1973" s="23"/>
      <c r="B1973" s="24"/>
      <c r="C1973" s="24"/>
      <c r="D1973" t="str">
        <f t="shared" si="30"/>
        <v/>
      </c>
    </row>
    <row r="1974" spans="1:4" x14ac:dyDescent="0.25">
      <c r="A1974" s="23"/>
      <c r="B1974" s="24"/>
      <c r="C1974" s="24"/>
      <c r="D1974" t="str">
        <f t="shared" si="30"/>
        <v/>
      </c>
    </row>
    <row r="1975" spans="1:4" x14ac:dyDescent="0.25">
      <c r="A1975" s="23"/>
      <c r="B1975" s="24"/>
      <c r="C1975" s="24"/>
      <c r="D1975" t="str">
        <f t="shared" si="30"/>
        <v/>
      </c>
    </row>
    <row r="1976" spans="1:4" x14ac:dyDescent="0.25">
      <c r="A1976" s="23"/>
      <c r="B1976" s="24"/>
      <c r="C1976" s="24"/>
      <c r="D1976" t="str">
        <f t="shared" si="30"/>
        <v/>
      </c>
    </row>
    <row r="1977" spans="1:4" x14ac:dyDescent="0.25">
      <c r="A1977" s="23"/>
      <c r="B1977" s="24"/>
      <c r="C1977" s="24"/>
      <c r="D1977" t="str">
        <f t="shared" si="30"/>
        <v/>
      </c>
    </row>
    <row r="1978" spans="1:4" x14ac:dyDescent="0.25">
      <c r="A1978" s="23"/>
      <c r="B1978" s="24"/>
      <c r="C1978" s="24"/>
      <c r="D1978" t="str">
        <f t="shared" si="30"/>
        <v/>
      </c>
    </row>
    <row r="1979" spans="1:4" x14ac:dyDescent="0.25">
      <c r="A1979" s="23"/>
      <c r="B1979" s="24"/>
      <c r="C1979" s="24"/>
      <c r="D1979" t="str">
        <f t="shared" si="30"/>
        <v/>
      </c>
    </row>
    <row r="1980" spans="1:4" x14ac:dyDescent="0.25">
      <c r="A1980" s="23"/>
      <c r="B1980" s="24"/>
      <c r="C1980" s="24"/>
      <c r="D1980" t="str">
        <f t="shared" si="30"/>
        <v/>
      </c>
    </row>
    <row r="1981" spans="1:4" x14ac:dyDescent="0.25">
      <c r="A1981" s="23"/>
      <c r="B1981" s="24"/>
      <c r="C1981" s="24"/>
      <c r="D1981" t="str">
        <f t="shared" si="30"/>
        <v/>
      </c>
    </row>
    <row r="1982" spans="1:4" x14ac:dyDescent="0.25">
      <c r="A1982" s="23"/>
      <c r="B1982" s="24"/>
      <c r="C1982" s="24"/>
      <c r="D1982" t="str">
        <f t="shared" si="30"/>
        <v/>
      </c>
    </row>
    <row r="1983" spans="1:4" x14ac:dyDescent="0.25">
      <c r="A1983" s="23"/>
      <c r="B1983" s="24"/>
      <c r="C1983" s="24"/>
      <c r="D1983" t="str">
        <f t="shared" si="30"/>
        <v/>
      </c>
    </row>
    <row r="1984" spans="1:4" x14ac:dyDescent="0.25">
      <c r="A1984" s="23"/>
      <c r="B1984" s="24"/>
      <c r="C1984" s="24"/>
      <c r="D1984" t="str">
        <f t="shared" si="30"/>
        <v/>
      </c>
    </row>
    <row r="1985" spans="1:4" x14ac:dyDescent="0.25">
      <c r="A1985" s="23"/>
      <c r="B1985" s="24"/>
      <c r="C1985" s="24"/>
      <c r="D1985" t="str">
        <f t="shared" si="30"/>
        <v/>
      </c>
    </row>
    <row r="1986" spans="1:4" x14ac:dyDescent="0.25">
      <c r="A1986" s="23"/>
      <c r="B1986" s="24"/>
      <c r="C1986" s="24"/>
      <c r="D1986" t="str">
        <f t="shared" si="30"/>
        <v/>
      </c>
    </row>
    <row r="1987" spans="1:4" x14ac:dyDescent="0.25">
      <c r="A1987" s="23"/>
      <c r="B1987" s="24"/>
      <c r="C1987" s="24"/>
      <c r="D1987" t="str">
        <f t="shared" si="30"/>
        <v/>
      </c>
    </row>
    <row r="1988" spans="1:4" x14ac:dyDescent="0.25">
      <c r="A1988" s="23"/>
      <c r="B1988" s="24"/>
      <c r="C1988" s="24"/>
      <c r="D1988" t="str">
        <f t="shared" si="30"/>
        <v/>
      </c>
    </row>
    <row r="1989" spans="1:4" x14ac:dyDescent="0.25">
      <c r="A1989" s="23"/>
      <c r="B1989" s="24"/>
      <c r="C1989" s="24"/>
      <c r="D1989" t="str">
        <f t="shared" si="30"/>
        <v/>
      </c>
    </row>
    <row r="1990" spans="1:4" x14ac:dyDescent="0.25">
      <c r="A1990" s="23"/>
      <c r="B1990" s="24"/>
      <c r="C1990" s="24"/>
      <c r="D1990" t="str">
        <f t="shared" si="30"/>
        <v/>
      </c>
    </row>
    <row r="1991" spans="1:4" x14ac:dyDescent="0.25">
      <c r="A1991" s="23"/>
      <c r="B1991" s="24"/>
      <c r="C1991" s="24"/>
      <c r="D1991" t="str">
        <f t="shared" si="30"/>
        <v/>
      </c>
    </row>
    <row r="1992" spans="1:4" x14ac:dyDescent="0.25">
      <c r="A1992" s="23"/>
      <c r="B1992" s="24"/>
      <c r="C1992" s="24"/>
      <c r="D1992" t="str">
        <f t="shared" si="30"/>
        <v/>
      </c>
    </row>
    <row r="1993" spans="1:4" x14ac:dyDescent="0.25">
      <c r="A1993" s="23"/>
      <c r="B1993" s="24"/>
      <c r="C1993" s="24"/>
      <c r="D1993" t="str">
        <f t="shared" si="30"/>
        <v/>
      </c>
    </row>
    <row r="1994" spans="1:4" x14ac:dyDescent="0.25">
      <c r="A1994" s="23"/>
      <c r="B1994" s="24"/>
      <c r="C1994" s="24"/>
      <c r="D1994" t="str">
        <f t="shared" si="30"/>
        <v/>
      </c>
    </row>
    <row r="1995" spans="1:4" x14ac:dyDescent="0.25">
      <c r="A1995" s="23"/>
      <c r="B1995" s="24"/>
      <c r="C1995" s="24"/>
      <c r="D1995" t="str">
        <f t="shared" si="30"/>
        <v/>
      </c>
    </row>
    <row r="1996" spans="1:4" x14ac:dyDescent="0.25">
      <c r="A1996" s="23"/>
      <c r="B1996" s="24"/>
      <c r="C1996" s="24"/>
      <c r="D1996" t="str">
        <f t="shared" si="30"/>
        <v/>
      </c>
    </row>
    <row r="1997" spans="1:4" x14ac:dyDescent="0.25">
      <c r="A1997" s="23"/>
      <c r="B1997" s="24"/>
      <c r="C1997" s="24"/>
      <c r="D1997" t="str">
        <f t="shared" si="30"/>
        <v/>
      </c>
    </row>
    <row r="1998" spans="1:4" x14ac:dyDescent="0.25">
      <c r="A1998" s="23"/>
      <c r="B1998" s="24"/>
      <c r="C1998" s="24"/>
      <c r="D1998" t="str">
        <f t="shared" si="30"/>
        <v/>
      </c>
    </row>
    <row r="1999" spans="1:4" x14ac:dyDescent="0.25">
      <c r="A1999" s="23"/>
      <c r="B1999" s="24"/>
      <c r="C1999" s="24"/>
      <c r="D1999" t="str">
        <f t="shared" si="30"/>
        <v/>
      </c>
    </row>
    <row r="2000" spans="1:4" x14ac:dyDescent="0.25">
      <c r="A2000" s="23"/>
      <c r="B2000" s="24"/>
      <c r="C2000" s="24"/>
      <c r="D2000" t="str">
        <f t="shared" si="30"/>
        <v/>
      </c>
    </row>
    <row r="2001" spans="1:4" x14ac:dyDescent="0.25">
      <c r="A2001" s="23"/>
      <c r="B2001" s="24"/>
      <c r="C2001" s="24"/>
      <c r="D2001" t="str">
        <f t="shared" si="30"/>
        <v/>
      </c>
    </row>
    <row r="2002" spans="1:4" x14ac:dyDescent="0.25">
      <c r="A2002" s="23"/>
      <c r="B2002" s="24"/>
      <c r="C2002" s="24"/>
      <c r="D2002" t="str">
        <f t="shared" si="30"/>
        <v/>
      </c>
    </row>
    <row r="2003" spans="1:4" x14ac:dyDescent="0.25">
      <c r="A2003" s="23"/>
      <c r="B2003" s="24"/>
      <c r="C2003" s="24"/>
      <c r="D2003" t="str">
        <f t="shared" si="30"/>
        <v/>
      </c>
    </row>
    <row r="2004" spans="1:4" x14ac:dyDescent="0.25">
      <c r="A2004" s="23"/>
      <c r="B2004" s="24"/>
      <c r="C2004" s="24"/>
      <c r="D2004" t="str">
        <f t="shared" si="30"/>
        <v/>
      </c>
    </row>
    <row r="2005" spans="1:4" x14ac:dyDescent="0.25">
      <c r="A2005" s="23"/>
      <c r="B2005" s="24"/>
      <c r="C2005" s="24"/>
      <c r="D2005" t="str">
        <f t="shared" si="30"/>
        <v/>
      </c>
    </row>
    <row r="2006" spans="1:4" x14ac:dyDescent="0.25">
      <c r="A2006" s="23"/>
      <c r="B2006" s="24"/>
      <c r="C2006" s="24"/>
      <c r="D2006" t="str">
        <f t="shared" si="30"/>
        <v/>
      </c>
    </row>
    <row r="2007" spans="1:4" x14ac:dyDescent="0.25">
      <c r="A2007" s="23"/>
      <c r="B2007" s="24"/>
      <c r="C2007" s="24"/>
      <c r="D2007" t="str">
        <f t="shared" si="30"/>
        <v/>
      </c>
    </row>
    <row r="2008" spans="1:4" x14ac:dyDescent="0.25">
      <c r="A2008" s="23"/>
      <c r="B2008" s="24"/>
      <c r="C2008" s="24"/>
      <c r="D2008" t="str">
        <f t="shared" si="30"/>
        <v/>
      </c>
    </row>
    <row r="2009" spans="1:4" x14ac:dyDescent="0.25">
      <c r="A2009" s="23"/>
      <c r="B2009" s="24"/>
      <c r="C2009" s="24"/>
      <c r="D2009" t="str">
        <f t="shared" si="30"/>
        <v/>
      </c>
    </row>
    <row r="2010" spans="1:4" x14ac:dyDescent="0.25">
      <c r="A2010" s="23"/>
      <c r="B2010" s="24"/>
      <c r="C2010" s="24"/>
      <c r="D2010" t="str">
        <f t="shared" si="30"/>
        <v/>
      </c>
    </row>
    <row r="2011" spans="1:4" x14ac:dyDescent="0.25">
      <c r="A2011" s="23"/>
      <c r="B2011" s="24"/>
      <c r="C2011" s="24"/>
      <c r="D2011" t="str">
        <f t="shared" si="30"/>
        <v/>
      </c>
    </row>
    <row r="2012" spans="1:4" x14ac:dyDescent="0.25">
      <c r="A2012" s="23"/>
      <c r="B2012" s="24"/>
      <c r="C2012" s="24"/>
      <c r="D2012" t="str">
        <f t="shared" si="30"/>
        <v/>
      </c>
    </row>
    <row r="2013" spans="1:4" x14ac:dyDescent="0.25">
      <c r="A2013" s="23"/>
      <c r="B2013" s="24"/>
      <c r="C2013" s="24"/>
      <c r="D2013" t="str">
        <f t="shared" ref="D2013:D2076" si="31">IF(C2013="","",B2013)</f>
        <v/>
      </c>
    </row>
    <row r="2014" spans="1:4" x14ac:dyDescent="0.25">
      <c r="A2014" s="23"/>
      <c r="B2014" s="24"/>
      <c r="C2014" s="24"/>
      <c r="D2014" t="str">
        <f t="shared" si="31"/>
        <v/>
      </c>
    </row>
    <row r="2015" spans="1:4" x14ac:dyDescent="0.25">
      <c r="A2015" s="23"/>
      <c r="B2015" s="24"/>
      <c r="C2015" s="24"/>
      <c r="D2015" t="str">
        <f t="shared" si="31"/>
        <v/>
      </c>
    </row>
    <row r="2016" spans="1:4" x14ac:dyDescent="0.25">
      <c r="A2016" s="23"/>
      <c r="B2016" s="24"/>
      <c r="C2016" s="24"/>
      <c r="D2016" t="str">
        <f t="shared" si="31"/>
        <v/>
      </c>
    </row>
    <row r="2017" spans="1:4" x14ac:dyDescent="0.25">
      <c r="A2017" s="23"/>
      <c r="B2017" s="24"/>
      <c r="C2017" s="24"/>
      <c r="D2017" t="str">
        <f t="shared" si="31"/>
        <v/>
      </c>
    </row>
    <row r="2018" spans="1:4" x14ac:dyDescent="0.25">
      <c r="A2018" s="23"/>
      <c r="B2018" s="24"/>
      <c r="C2018" s="24"/>
      <c r="D2018" t="str">
        <f t="shared" si="31"/>
        <v/>
      </c>
    </row>
    <row r="2019" spans="1:4" x14ac:dyDescent="0.25">
      <c r="A2019" s="23"/>
      <c r="B2019" s="24"/>
      <c r="C2019" s="24"/>
      <c r="D2019" t="str">
        <f t="shared" si="31"/>
        <v/>
      </c>
    </row>
    <row r="2020" spans="1:4" x14ac:dyDescent="0.25">
      <c r="A2020" s="23"/>
      <c r="B2020" s="24"/>
      <c r="C2020" s="24"/>
      <c r="D2020" t="str">
        <f t="shared" si="31"/>
        <v/>
      </c>
    </row>
    <row r="2021" spans="1:4" x14ac:dyDescent="0.25">
      <c r="A2021" s="23"/>
      <c r="B2021" s="24"/>
      <c r="C2021" s="24"/>
      <c r="D2021" t="str">
        <f t="shared" si="31"/>
        <v/>
      </c>
    </row>
    <row r="2022" spans="1:4" x14ac:dyDescent="0.25">
      <c r="A2022" s="23"/>
      <c r="B2022" s="24"/>
      <c r="C2022" s="24"/>
      <c r="D2022" t="str">
        <f t="shared" si="31"/>
        <v/>
      </c>
    </row>
    <row r="2023" spans="1:4" x14ac:dyDescent="0.25">
      <c r="A2023" s="23"/>
      <c r="B2023" s="24"/>
      <c r="C2023" s="24"/>
      <c r="D2023" t="str">
        <f t="shared" si="31"/>
        <v/>
      </c>
    </row>
    <row r="2024" spans="1:4" x14ac:dyDescent="0.25">
      <c r="A2024" s="23"/>
      <c r="B2024" s="24"/>
      <c r="C2024" s="24"/>
      <c r="D2024" t="str">
        <f t="shared" si="31"/>
        <v/>
      </c>
    </row>
    <row r="2025" spans="1:4" x14ac:dyDescent="0.25">
      <c r="A2025" s="23"/>
      <c r="B2025" s="24"/>
      <c r="C2025" s="24"/>
      <c r="D2025" t="str">
        <f t="shared" si="31"/>
        <v/>
      </c>
    </row>
    <row r="2026" spans="1:4" x14ac:dyDescent="0.25">
      <c r="A2026" s="23"/>
      <c r="B2026" s="24"/>
      <c r="C2026" s="24"/>
      <c r="D2026" t="str">
        <f t="shared" si="31"/>
        <v/>
      </c>
    </row>
    <row r="2027" spans="1:4" x14ac:dyDescent="0.25">
      <c r="A2027" s="23"/>
      <c r="B2027" s="24"/>
      <c r="C2027" s="24"/>
      <c r="D2027" t="str">
        <f t="shared" si="31"/>
        <v/>
      </c>
    </row>
    <row r="2028" spans="1:4" x14ac:dyDescent="0.25">
      <c r="A2028" s="23"/>
      <c r="B2028" s="24"/>
      <c r="C2028" s="24"/>
      <c r="D2028" t="str">
        <f t="shared" si="31"/>
        <v/>
      </c>
    </row>
    <row r="2029" spans="1:4" x14ac:dyDescent="0.25">
      <c r="A2029" s="23"/>
      <c r="B2029" s="24"/>
      <c r="C2029" s="24"/>
      <c r="D2029" t="str">
        <f t="shared" si="31"/>
        <v/>
      </c>
    </row>
    <row r="2030" spans="1:4" x14ac:dyDescent="0.25">
      <c r="A2030" s="23"/>
      <c r="B2030" s="24"/>
      <c r="C2030" s="24"/>
      <c r="D2030" t="str">
        <f t="shared" si="31"/>
        <v/>
      </c>
    </row>
    <row r="2031" spans="1:4" x14ac:dyDescent="0.25">
      <c r="A2031" s="23"/>
      <c r="B2031" s="24"/>
      <c r="C2031" s="24"/>
      <c r="D2031" t="str">
        <f t="shared" si="31"/>
        <v/>
      </c>
    </row>
    <row r="2032" spans="1:4" x14ac:dyDescent="0.25">
      <c r="A2032" s="23"/>
      <c r="B2032" s="24"/>
      <c r="C2032" s="24"/>
      <c r="D2032" t="str">
        <f t="shared" si="31"/>
        <v/>
      </c>
    </row>
    <row r="2033" spans="1:4" x14ac:dyDescent="0.25">
      <c r="A2033" s="23"/>
      <c r="B2033" s="24"/>
      <c r="C2033" s="24"/>
      <c r="D2033" t="str">
        <f t="shared" si="31"/>
        <v/>
      </c>
    </row>
    <row r="2034" spans="1:4" x14ac:dyDescent="0.25">
      <c r="A2034" s="23"/>
      <c r="B2034" s="24"/>
      <c r="C2034" s="24"/>
      <c r="D2034" t="str">
        <f t="shared" si="31"/>
        <v/>
      </c>
    </row>
    <row r="2035" spans="1:4" x14ac:dyDescent="0.25">
      <c r="A2035" s="23"/>
      <c r="B2035" s="24"/>
      <c r="C2035" s="24"/>
      <c r="D2035" t="str">
        <f t="shared" si="31"/>
        <v/>
      </c>
    </row>
    <row r="2036" spans="1:4" x14ac:dyDescent="0.25">
      <c r="A2036" s="23"/>
      <c r="B2036" s="24"/>
      <c r="C2036" s="24"/>
      <c r="D2036" t="str">
        <f t="shared" si="31"/>
        <v/>
      </c>
    </row>
    <row r="2037" spans="1:4" x14ac:dyDescent="0.25">
      <c r="A2037" s="23"/>
      <c r="B2037" s="24"/>
      <c r="C2037" s="24"/>
      <c r="D2037" t="str">
        <f t="shared" si="31"/>
        <v/>
      </c>
    </row>
    <row r="2038" spans="1:4" x14ac:dyDescent="0.25">
      <c r="A2038" s="23"/>
      <c r="B2038" s="24"/>
      <c r="C2038" s="24"/>
      <c r="D2038" t="str">
        <f t="shared" si="31"/>
        <v/>
      </c>
    </row>
    <row r="2039" spans="1:4" x14ac:dyDescent="0.25">
      <c r="A2039" s="23"/>
      <c r="B2039" s="24"/>
      <c r="C2039" s="24"/>
      <c r="D2039" t="str">
        <f t="shared" si="31"/>
        <v/>
      </c>
    </row>
    <row r="2040" spans="1:4" x14ac:dyDescent="0.25">
      <c r="A2040" s="23"/>
      <c r="B2040" s="24"/>
      <c r="C2040" s="24"/>
      <c r="D2040" t="str">
        <f t="shared" si="31"/>
        <v/>
      </c>
    </row>
    <row r="2041" spans="1:4" x14ac:dyDescent="0.25">
      <c r="A2041" s="23"/>
      <c r="B2041" s="24"/>
      <c r="C2041" s="24"/>
      <c r="D2041" t="str">
        <f t="shared" si="31"/>
        <v/>
      </c>
    </row>
    <row r="2042" spans="1:4" x14ac:dyDescent="0.25">
      <c r="A2042" s="23"/>
      <c r="B2042" s="24"/>
      <c r="C2042" s="24"/>
      <c r="D2042" t="str">
        <f t="shared" si="31"/>
        <v/>
      </c>
    </row>
    <row r="2043" spans="1:4" x14ac:dyDescent="0.25">
      <c r="A2043" s="23"/>
      <c r="B2043" s="24"/>
      <c r="C2043" s="24"/>
      <c r="D2043" t="str">
        <f t="shared" si="31"/>
        <v/>
      </c>
    </row>
    <row r="2044" spans="1:4" x14ac:dyDescent="0.25">
      <c r="A2044" s="23"/>
      <c r="B2044" s="24"/>
      <c r="C2044" s="24"/>
      <c r="D2044" t="str">
        <f t="shared" si="31"/>
        <v/>
      </c>
    </row>
    <row r="2045" spans="1:4" x14ac:dyDescent="0.25">
      <c r="A2045" s="23"/>
      <c r="B2045" s="24"/>
      <c r="C2045" s="24"/>
      <c r="D2045" t="str">
        <f t="shared" si="31"/>
        <v/>
      </c>
    </row>
    <row r="2046" spans="1:4" x14ac:dyDescent="0.25">
      <c r="A2046" s="23"/>
      <c r="B2046" s="24"/>
      <c r="C2046" s="24"/>
      <c r="D2046" t="str">
        <f t="shared" si="31"/>
        <v/>
      </c>
    </row>
    <row r="2047" spans="1:4" x14ac:dyDescent="0.25">
      <c r="A2047" s="23"/>
      <c r="B2047" s="24"/>
      <c r="C2047" s="24"/>
      <c r="D2047" t="str">
        <f t="shared" si="31"/>
        <v/>
      </c>
    </row>
    <row r="2048" spans="1:4" x14ac:dyDescent="0.25">
      <c r="A2048" s="23"/>
      <c r="B2048" s="24"/>
      <c r="C2048" s="24"/>
      <c r="D2048" t="str">
        <f t="shared" si="31"/>
        <v/>
      </c>
    </row>
    <row r="2049" spans="1:4" x14ac:dyDescent="0.25">
      <c r="A2049" s="23"/>
      <c r="B2049" s="24"/>
      <c r="C2049" s="24"/>
      <c r="D2049" t="str">
        <f t="shared" si="31"/>
        <v/>
      </c>
    </row>
    <row r="2050" spans="1:4" x14ac:dyDescent="0.25">
      <c r="A2050" s="23"/>
      <c r="B2050" s="24"/>
      <c r="C2050" s="24"/>
      <c r="D2050" t="str">
        <f t="shared" si="31"/>
        <v/>
      </c>
    </row>
    <row r="2051" spans="1:4" x14ac:dyDescent="0.25">
      <c r="A2051" s="23"/>
      <c r="B2051" s="24"/>
      <c r="C2051" s="24"/>
      <c r="D2051" t="str">
        <f t="shared" si="31"/>
        <v/>
      </c>
    </row>
    <row r="2052" spans="1:4" x14ac:dyDescent="0.25">
      <c r="A2052" s="23"/>
      <c r="B2052" s="24"/>
      <c r="C2052" s="24"/>
      <c r="D2052" t="str">
        <f t="shared" si="31"/>
        <v/>
      </c>
    </row>
    <row r="2053" spans="1:4" x14ac:dyDescent="0.25">
      <c r="A2053" s="23"/>
      <c r="B2053" s="24"/>
      <c r="C2053" s="24"/>
      <c r="D2053" t="str">
        <f t="shared" si="31"/>
        <v/>
      </c>
    </row>
    <row r="2054" spans="1:4" x14ac:dyDescent="0.25">
      <c r="A2054" s="23"/>
      <c r="B2054" s="24"/>
      <c r="C2054" s="24"/>
      <c r="D2054" t="str">
        <f t="shared" si="31"/>
        <v/>
      </c>
    </row>
    <row r="2055" spans="1:4" x14ac:dyDescent="0.25">
      <c r="A2055" s="23"/>
      <c r="B2055" s="24"/>
      <c r="C2055" s="24"/>
      <c r="D2055" t="str">
        <f t="shared" si="31"/>
        <v/>
      </c>
    </row>
    <row r="2056" spans="1:4" x14ac:dyDescent="0.25">
      <c r="A2056" s="23"/>
      <c r="B2056" s="24"/>
      <c r="C2056" s="24"/>
      <c r="D2056" t="str">
        <f t="shared" si="31"/>
        <v/>
      </c>
    </row>
    <row r="2057" spans="1:4" x14ac:dyDescent="0.25">
      <c r="A2057" s="23"/>
      <c r="B2057" s="24"/>
      <c r="C2057" s="24"/>
      <c r="D2057" t="str">
        <f t="shared" si="31"/>
        <v/>
      </c>
    </row>
    <row r="2058" spans="1:4" x14ac:dyDescent="0.25">
      <c r="A2058" s="23"/>
      <c r="B2058" s="24"/>
      <c r="C2058" s="24"/>
      <c r="D2058" t="str">
        <f t="shared" si="31"/>
        <v/>
      </c>
    </row>
    <row r="2059" spans="1:4" x14ac:dyDescent="0.25">
      <c r="A2059" s="23"/>
      <c r="B2059" s="24"/>
      <c r="C2059" s="24"/>
      <c r="D2059" t="str">
        <f t="shared" si="31"/>
        <v/>
      </c>
    </row>
    <row r="2060" spans="1:4" x14ac:dyDescent="0.25">
      <c r="A2060" s="23"/>
      <c r="B2060" s="24"/>
      <c r="C2060" s="24"/>
      <c r="D2060" t="str">
        <f t="shared" si="31"/>
        <v/>
      </c>
    </row>
    <row r="2061" spans="1:4" x14ac:dyDescent="0.25">
      <c r="A2061" s="23"/>
      <c r="B2061" s="24"/>
      <c r="C2061" s="24"/>
      <c r="D2061" t="str">
        <f t="shared" si="31"/>
        <v/>
      </c>
    </row>
    <row r="2062" spans="1:4" x14ac:dyDescent="0.25">
      <c r="A2062" s="23"/>
      <c r="B2062" s="24"/>
      <c r="C2062" s="24"/>
      <c r="D2062" t="str">
        <f t="shared" si="31"/>
        <v/>
      </c>
    </row>
    <row r="2063" spans="1:4" x14ac:dyDescent="0.25">
      <c r="A2063" s="23"/>
      <c r="B2063" s="24"/>
      <c r="C2063" s="24"/>
      <c r="D2063" t="str">
        <f t="shared" si="31"/>
        <v/>
      </c>
    </row>
    <row r="2064" spans="1:4" x14ac:dyDescent="0.25">
      <c r="A2064" s="23"/>
      <c r="B2064" s="24"/>
      <c r="C2064" s="24"/>
      <c r="D2064" t="str">
        <f t="shared" si="31"/>
        <v/>
      </c>
    </row>
    <row r="2065" spans="1:4" x14ac:dyDescent="0.25">
      <c r="A2065" s="23"/>
      <c r="B2065" s="24"/>
      <c r="C2065" s="24"/>
      <c r="D2065" t="str">
        <f t="shared" si="31"/>
        <v/>
      </c>
    </row>
    <row r="2066" spans="1:4" x14ac:dyDescent="0.25">
      <c r="A2066" s="23"/>
      <c r="B2066" s="24"/>
      <c r="C2066" s="24"/>
      <c r="D2066" t="str">
        <f t="shared" si="31"/>
        <v/>
      </c>
    </row>
    <row r="2067" spans="1:4" x14ac:dyDescent="0.25">
      <c r="A2067" s="23"/>
      <c r="B2067" s="24"/>
      <c r="C2067" s="24"/>
      <c r="D2067" t="str">
        <f t="shared" si="31"/>
        <v/>
      </c>
    </row>
    <row r="2068" spans="1:4" x14ac:dyDescent="0.25">
      <c r="A2068" s="23"/>
      <c r="B2068" s="24"/>
      <c r="C2068" s="24"/>
      <c r="D2068" t="str">
        <f t="shared" si="31"/>
        <v/>
      </c>
    </row>
    <row r="2069" spans="1:4" x14ac:dyDescent="0.25">
      <c r="A2069" s="23"/>
      <c r="B2069" s="24"/>
      <c r="C2069" s="24"/>
      <c r="D2069" t="str">
        <f t="shared" si="31"/>
        <v/>
      </c>
    </row>
    <row r="2070" spans="1:4" x14ac:dyDescent="0.25">
      <c r="A2070" s="23"/>
      <c r="B2070" s="24"/>
      <c r="C2070" s="24"/>
      <c r="D2070" t="str">
        <f t="shared" si="31"/>
        <v/>
      </c>
    </row>
    <row r="2071" spans="1:4" x14ac:dyDescent="0.25">
      <c r="A2071" s="23"/>
      <c r="B2071" s="24"/>
      <c r="C2071" s="24"/>
      <c r="D2071" t="str">
        <f t="shared" si="31"/>
        <v/>
      </c>
    </row>
    <row r="2072" spans="1:4" x14ac:dyDescent="0.25">
      <c r="A2072" s="23"/>
      <c r="B2072" s="24"/>
      <c r="C2072" s="24"/>
      <c r="D2072" t="str">
        <f t="shared" si="31"/>
        <v/>
      </c>
    </row>
    <row r="2073" spans="1:4" x14ac:dyDescent="0.25">
      <c r="A2073" s="23"/>
      <c r="B2073" s="24"/>
      <c r="C2073" s="24"/>
      <c r="D2073" t="str">
        <f t="shared" si="31"/>
        <v/>
      </c>
    </row>
    <row r="2074" spans="1:4" x14ac:dyDescent="0.25">
      <c r="A2074" s="23"/>
      <c r="B2074" s="24"/>
      <c r="C2074" s="24"/>
      <c r="D2074" t="str">
        <f t="shared" si="31"/>
        <v/>
      </c>
    </row>
    <row r="2075" spans="1:4" x14ac:dyDescent="0.25">
      <c r="A2075" s="23"/>
      <c r="B2075" s="24"/>
      <c r="C2075" s="24"/>
      <c r="D2075" t="str">
        <f t="shared" si="31"/>
        <v/>
      </c>
    </row>
    <row r="2076" spans="1:4" x14ac:dyDescent="0.25">
      <c r="A2076" s="23"/>
      <c r="B2076" s="24"/>
      <c r="C2076" s="24"/>
      <c r="D2076" t="str">
        <f t="shared" si="31"/>
        <v/>
      </c>
    </row>
    <row r="2077" spans="1:4" x14ac:dyDescent="0.25">
      <c r="A2077" s="23"/>
      <c r="B2077" s="24"/>
      <c r="C2077" s="24"/>
      <c r="D2077" t="str">
        <f t="shared" ref="D2077:D2140" si="32">IF(C2077="","",B2077)</f>
        <v/>
      </c>
    </row>
    <row r="2078" spans="1:4" x14ac:dyDescent="0.25">
      <c r="A2078" s="23"/>
      <c r="B2078" s="24"/>
      <c r="C2078" s="24"/>
      <c r="D2078" t="str">
        <f t="shared" si="32"/>
        <v/>
      </c>
    </row>
    <row r="2079" spans="1:4" x14ac:dyDescent="0.25">
      <c r="A2079" s="23"/>
      <c r="B2079" s="24"/>
      <c r="C2079" s="24"/>
      <c r="D2079" t="str">
        <f t="shared" si="32"/>
        <v/>
      </c>
    </row>
    <row r="2080" spans="1:4" x14ac:dyDescent="0.25">
      <c r="A2080" s="23"/>
      <c r="B2080" s="24"/>
      <c r="C2080" s="24"/>
      <c r="D2080" t="str">
        <f t="shared" si="32"/>
        <v/>
      </c>
    </row>
    <row r="2081" spans="1:4" x14ac:dyDescent="0.25">
      <c r="A2081" s="23"/>
      <c r="B2081" s="24"/>
      <c r="C2081" s="24"/>
      <c r="D2081" t="str">
        <f t="shared" si="32"/>
        <v/>
      </c>
    </row>
    <row r="2082" spans="1:4" x14ac:dyDescent="0.25">
      <c r="A2082" s="23"/>
      <c r="B2082" s="24"/>
      <c r="C2082" s="24"/>
      <c r="D2082" t="str">
        <f t="shared" si="32"/>
        <v/>
      </c>
    </row>
    <row r="2083" spans="1:4" x14ac:dyDescent="0.25">
      <c r="A2083" s="23"/>
      <c r="B2083" s="24"/>
      <c r="C2083" s="24"/>
      <c r="D2083" t="str">
        <f t="shared" si="32"/>
        <v/>
      </c>
    </row>
    <row r="2084" spans="1:4" x14ac:dyDescent="0.25">
      <c r="A2084" s="23"/>
      <c r="B2084" s="24"/>
      <c r="C2084" s="24"/>
      <c r="D2084" t="str">
        <f t="shared" si="32"/>
        <v/>
      </c>
    </row>
    <row r="2085" spans="1:4" x14ac:dyDescent="0.25">
      <c r="A2085" s="23"/>
      <c r="B2085" s="24"/>
      <c r="C2085" s="24"/>
      <c r="D2085" t="str">
        <f t="shared" si="32"/>
        <v/>
      </c>
    </row>
    <row r="2086" spans="1:4" x14ac:dyDescent="0.25">
      <c r="A2086" s="23"/>
      <c r="B2086" s="24"/>
      <c r="C2086" s="24"/>
      <c r="D2086" t="str">
        <f t="shared" si="32"/>
        <v/>
      </c>
    </row>
    <row r="2087" spans="1:4" x14ac:dyDescent="0.25">
      <c r="A2087" s="23"/>
      <c r="B2087" s="24"/>
      <c r="C2087" s="24"/>
      <c r="D2087" t="str">
        <f t="shared" si="32"/>
        <v/>
      </c>
    </row>
    <row r="2088" spans="1:4" x14ac:dyDescent="0.25">
      <c r="A2088" s="23"/>
      <c r="B2088" s="24"/>
      <c r="C2088" s="24"/>
      <c r="D2088" t="str">
        <f t="shared" si="32"/>
        <v/>
      </c>
    </row>
    <row r="2089" spans="1:4" x14ac:dyDescent="0.25">
      <c r="A2089" s="23"/>
      <c r="B2089" s="24"/>
      <c r="C2089" s="24"/>
      <c r="D2089" t="str">
        <f t="shared" si="32"/>
        <v/>
      </c>
    </row>
    <row r="2090" spans="1:4" x14ac:dyDescent="0.25">
      <c r="A2090" s="23"/>
      <c r="B2090" s="24"/>
      <c r="C2090" s="24"/>
      <c r="D2090" t="str">
        <f t="shared" si="32"/>
        <v/>
      </c>
    </row>
    <row r="2091" spans="1:4" x14ac:dyDescent="0.25">
      <c r="A2091" s="23"/>
      <c r="B2091" s="24"/>
      <c r="C2091" s="24"/>
      <c r="D2091" t="str">
        <f t="shared" si="32"/>
        <v/>
      </c>
    </row>
    <row r="2092" spans="1:4" x14ac:dyDescent="0.25">
      <c r="A2092" s="23"/>
      <c r="B2092" s="24"/>
      <c r="C2092" s="24"/>
      <c r="D2092" t="str">
        <f t="shared" si="32"/>
        <v/>
      </c>
    </row>
    <row r="2093" spans="1:4" x14ac:dyDescent="0.25">
      <c r="A2093" s="23"/>
      <c r="B2093" s="24"/>
      <c r="C2093" s="24"/>
      <c r="D2093" t="str">
        <f t="shared" si="32"/>
        <v/>
      </c>
    </row>
    <row r="2094" spans="1:4" x14ac:dyDescent="0.25">
      <c r="A2094" s="23"/>
      <c r="B2094" s="24"/>
      <c r="C2094" s="24"/>
      <c r="D2094" t="str">
        <f t="shared" si="32"/>
        <v/>
      </c>
    </row>
    <row r="2095" spans="1:4" x14ac:dyDescent="0.25">
      <c r="A2095" s="23"/>
      <c r="B2095" s="24"/>
      <c r="C2095" s="24"/>
      <c r="D2095" t="str">
        <f t="shared" si="32"/>
        <v/>
      </c>
    </row>
    <row r="2096" spans="1:4" x14ac:dyDescent="0.25">
      <c r="A2096" s="23"/>
      <c r="B2096" s="24"/>
      <c r="C2096" s="24"/>
      <c r="D2096" t="str">
        <f t="shared" si="32"/>
        <v/>
      </c>
    </row>
    <row r="2097" spans="1:4" x14ac:dyDescent="0.25">
      <c r="A2097" s="23"/>
      <c r="B2097" s="24"/>
      <c r="C2097" s="24"/>
      <c r="D2097" t="str">
        <f t="shared" si="32"/>
        <v/>
      </c>
    </row>
    <row r="2098" spans="1:4" x14ac:dyDescent="0.25">
      <c r="A2098" s="23"/>
      <c r="B2098" s="24"/>
      <c r="C2098" s="24"/>
      <c r="D2098" t="str">
        <f t="shared" si="32"/>
        <v/>
      </c>
    </row>
    <row r="2099" spans="1:4" x14ac:dyDescent="0.25">
      <c r="A2099" s="23"/>
      <c r="B2099" s="24"/>
      <c r="C2099" s="24"/>
      <c r="D2099" t="str">
        <f t="shared" si="32"/>
        <v/>
      </c>
    </row>
    <row r="2100" spans="1:4" x14ac:dyDescent="0.25">
      <c r="A2100" s="23"/>
      <c r="B2100" s="24"/>
      <c r="C2100" s="24"/>
      <c r="D2100" t="str">
        <f t="shared" si="32"/>
        <v/>
      </c>
    </row>
    <row r="2101" spans="1:4" x14ac:dyDescent="0.25">
      <c r="A2101" s="23"/>
      <c r="B2101" s="24"/>
      <c r="C2101" s="24"/>
      <c r="D2101" t="str">
        <f t="shared" si="32"/>
        <v/>
      </c>
    </row>
    <row r="2102" spans="1:4" x14ac:dyDescent="0.25">
      <c r="A2102" s="23"/>
      <c r="B2102" s="24"/>
      <c r="C2102" s="24"/>
      <c r="D2102" t="str">
        <f t="shared" si="32"/>
        <v/>
      </c>
    </row>
    <row r="2103" spans="1:4" x14ac:dyDescent="0.25">
      <c r="A2103" s="23"/>
      <c r="B2103" s="24"/>
      <c r="C2103" s="24"/>
      <c r="D2103" t="str">
        <f t="shared" si="32"/>
        <v/>
      </c>
    </row>
    <row r="2104" spans="1:4" x14ac:dyDescent="0.25">
      <c r="A2104" s="23"/>
      <c r="B2104" s="24"/>
      <c r="C2104" s="24"/>
      <c r="D2104" t="str">
        <f t="shared" si="32"/>
        <v/>
      </c>
    </row>
    <row r="2105" spans="1:4" x14ac:dyDescent="0.25">
      <c r="A2105" s="23"/>
      <c r="B2105" s="24"/>
      <c r="C2105" s="24"/>
      <c r="D2105" t="str">
        <f t="shared" si="32"/>
        <v/>
      </c>
    </row>
    <row r="2106" spans="1:4" x14ac:dyDescent="0.25">
      <c r="A2106" s="23"/>
      <c r="B2106" s="24"/>
      <c r="C2106" s="24"/>
      <c r="D2106" t="str">
        <f t="shared" si="32"/>
        <v/>
      </c>
    </row>
    <row r="2107" spans="1:4" x14ac:dyDescent="0.25">
      <c r="A2107" s="23"/>
      <c r="B2107" s="24"/>
      <c r="C2107" s="24"/>
      <c r="D2107" t="str">
        <f t="shared" si="32"/>
        <v/>
      </c>
    </row>
    <row r="2108" spans="1:4" x14ac:dyDescent="0.25">
      <c r="A2108" s="23"/>
      <c r="B2108" s="24"/>
      <c r="C2108" s="24"/>
      <c r="D2108" t="str">
        <f t="shared" si="32"/>
        <v/>
      </c>
    </row>
    <row r="2109" spans="1:4" x14ac:dyDescent="0.25">
      <c r="A2109" s="23"/>
      <c r="B2109" s="24"/>
      <c r="C2109" s="24"/>
      <c r="D2109" t="str">
        <f t="shared" si="32"/>
        <v/>
      </c>
    </row>
    <row r="2110" spans="1:4" x14ac:dyDescent="0.25">
      <c r="A2110" s="23"/>
      <c r="B2110" s="24"/>
      <c r="C2110" s="24"/>
      <c r="D2110" t="str">
        <f t="shared" si="32"/>
        <v/>
      </c>
    </row>
    <row r="2111" spans="1:4" x14ac:dyDescent="0.25">
      <c r="A2111" s="23"/>
      <c r="B2111" s="24"/>
      <c r="C2111" s="24"/>
      <c r="D2111" t="str">
        <f t="shared" si="32"/>
        <v/>
      </c>
    </row>
    <row r="2112" spans="1:4" x14ac:dyDescent="0.25">
      <c r="A2112" s="23"/>
      <c r="B2112" s="24"/>
      <c r="C2112" s="24"/>
      <c r="D2112" t="str">
        <f t="shared" si="32"/>
        <v/>
      </c>
    </row>
    <row r="2113" spans="1:4" x14ac:dyDescent="0.25">
      <c r="A2113" s="23"/>
      <c r="B2113" s="24"/>
      <c r="C2113" s="24"/>
      <c r="D2113" t="str">
        <f t="shared" si="32"/>
        <v/>
      </c>
    </row>
    <row r="2114" spans="1:4" x14ac:dyDescent="0.25">
      <c r="A2114" s="23"/>
      <c r="B2114" s="24"/>
      <c r="C2114" s="24"/>
      <c r="D2114" t="str">
        <f t="shared" si="32"/>
        <v/>
      </c>
    </row>
    <row r="2115" spans="1:4" x14ac:dyDescent="0.25">
      <c r="A2115" s="23"/>
      <c r="B2115" s="24"/>
      <c r="C2115" s="24"/>
      <c r="D2115" t="str">
        <f t="shared" si="32"/>
        <v/>
      </c>
    </row>
    <row r="2116" spans="1:4" x14ac:dyDescent="0.25">
      <c r="A2116" s="23"/>
      <c r="B2116" s="24"/>
      <c r="C2116" s="24"/>
      <c r="D2116" t="str">
        <f t="shared" si="32"/>
        <v/>
      </c>
    </row>
    <row r="2117" spans="1:4" x14ac:dyDescent="0.25">
      <c r="A2117" s="23"/>
      <c r="B2117" s="24"/>
      <c r="C2117" s="24"/>
      <c r="D2117" t="str">
        <f t="shared" si="32"/>
        <v/>
      </c>
    </row>
    <row r="2118" spans="1:4" x14ac:dyDescent="0.25">
      <c r="A2118" s="23"/>
      <c r="B2118" s="24"/>
      <c r="C2118" s="24"/>
      <c r="D2118" t="str">
        <f t="shared" si="32"/>
        <v/>
      </c>
    </row>
    <row r="2119" spans="1:4" x14ac:dyDescent="0.25">
      <c r="A2119" s="23"/>
      <c r="B2119" s="24"/>
      <c r="C2119" s="24"/>
      <c r="D2119" t="str">
        <f t="shared" si="32"/>
        <v/>
      </c>
    </row>
    <row r="2120" spans="1:4" x14ac:dyDescent="0.25">
      <c r="A2120" s="23"/>
      <c r="B2120" s="24"/>
      <c r="C2120" s="24"/>
      <c r="D2120" t="str">
        <f t="shared" si="32"/>
        <v/>
      </c>
    </row>
    <row r="2121" spans="1:4" x14ac:dyDescent="0.25">
      <c r="A2121" s="23"/>
      <c r="B2121" s="24"/>
      <c r="C2121" s="24"/>
      <c r="D2121" t="str">
        <f t="shared" si="32"/>
        <v/>
      </c>
    </row>
    <row r="2122" spans="1:4" x14ac:dyDescent="0.25">
      <c r="A2122" s="23"/>
      <c r="B2122" s="24"/>
      <c r="C2122" s="24"/>
      <c r="D2122" t="str">
        <f t="shared" si="32"/>
        <v/>
      </c>
    </row>
    <row r="2123" spans="1:4" x14ac:dyDescent="0.25">
      <c r="A2123" s="23"/>
      <c r="B2123" s="24"/>
      <c r="C2123" s="24"/>
      <c r="D2123" t="str">
        <f t="shared" si="32"/>
        <v/>
      </c>
    </row>
    <row r="2124" spans="1:4" x14ac:dyDescent="0.25">
      <c r="A2124" s="23"/>
      <c r="B2124" s="24"/>
      <c r="C2124" s="24"/>
      <c r="D2124" t="str">
        <f t="shared" si="32"/>
        <v/>
      </c>
    </row>
    <row r="2125" spans="1:4" x14ac:dyDescent="0.25">
      <c r="A2125" s="23"/>
      <c r="B2125" s="24"/>
      <c r="C2125" s="24"/>
      <c r="D2125" t="str">
        <f t="shared" si="32"/>
        <v/>
      </c>
    </row>
    <row r="2126" spans="1:4" x14ac:dyDescent="0.25">
      <c r="A2126" s="23"/>
      <c r="B2126" s="24"/>
      <c r="C2126" s="24"/>
      <c r="D2126" t="str">
        <f t="shared" si="32"/>
        <v/>
      </c>
    </row>
    <row r="2127" spans="1:4" x14ac:dyDescent="0.25">
      <c r="A2127" s="23"/>
      <c r="B2127" s="24"/>
      <c r="C2127" s="24"/>
      <c r="D2127" t="str">
        <f t="shared" si="32"/>
        <v/>
      </c>
    </row>
    <row r="2128" spans="1:4" x14ac:dyDescent="0.25">
      <c r="A2128" s="23"/>
      <c r="B2128" s="24"/>
      <c r="C2128" s="24"/>
      <c r="D2128" t="str">
        <f t="shared" si="32"/>
        <v/>
      </c>
    </row>
    <row r="2129" spans="1:4" x14ac:dyDescent="0.25">
      <c r="A2129" s="23"/>
      <c r="B2129" s="24"/>
      <c r="C2129" s="24"/>
      <c r="D2129" t="str">
        <f t="shared" si="32"/>
        <v/>
      </c>
    </row>
    <row r="2130" spans="1:4" x14ac:dyDescent="0.25">
      <c r="A2130" s="23"/>
      <c r="B2130" s="24"/>
      <c r="C2130" s="24"/>
      <c r="D2130" t="str">
        <f t="shared" si="32"/>
        <v/>
      </c>
    </row>
    <row r="2131" spans="1:4" x14ac:dyDescent="0.25">
      <c r="A2131" s="23"/>
      <c r="B2131" s="24"/>
      <c r="C2131" s="24"/>
      <c r="D2131" t="str">
        <f t="shared" si="32"/>
        <v/>
      </c>
    </row>
    <row r="2132" spans="1:4" x14ac:dyDescent="0.25">
      <c r="A2132" s="23"/>
      <c r="B2132" s="24"/>
      <c r="C2132" s="24"/>
      <c r="D2132" t="str">
        <f t="shared" si="32"/>
        <v/>
      </c>
    </row>
    <row r="2133" spans="1:4" x14ac:dyDescent="0.25">
      <c r="A2133" s="23"/>
      <c r="B2133" s="24"/>
      <c r="C2133" s="24"/>
      <c r="D2133" t="str">
        <f t="shared" si="32"/>
        <v/>
      </c>
    </row>
    <row r="2134" spans="1:4" x14ac:dyDescent="0.25">
      <c r="A2134" s="23"/>
      <c r="B2134" s="24"/>
      <c r="C2134" s="24"/>
      <c r="D2134" t="str">
        <f t="shared" si="32"/>
        <v/>
      </c>
    </row>
    <row r="2135" spans="1:4" x14ac:dyDescent="0.25">
      <c r="A2135" s="23"/>
      <c r="B2135" s="24"/>
      <c r="C2135" s="24"/>
      <c r="D2135" t="str">
        <f t="shared" si="32"/>
        <v/>
      </c>
    </row>
    <row r="2136" spans="1:4" x14ac:dyDescent="0.25">
      <c r="A2136" s="23"/>
      <c r="B2136" s="24"/>
      <c r="C2136" s="24"/>
      <c r="D2136" t="str">
        <f t="shared" si="32"/>
        <v/>
      </c>
    </row>
    <row r="2137" spans="1:4" x14ac:dyDescent="0.25">
      <c r="A2137" s="23"/>
      <c r="B2137" s="24"/>
      <c r="C2137" s="24"/>
      <c r="D2137" t="str">
        <f t="shared" si="32"/>
        <v/>
      </c>
    </row>
    <row r="2138" spans="1:4" x14ac:dyDescent="0.25">
      <c r="A2138" s="23"/>
      <c r="B2138" s="24"/>
      <c r="C2138" s="24"/>
      <c r="D2138" t="str">
        <f t="shared" si="32"/>
        <v/>
      </c>
    </row>
    <row r="2139" spans="1:4" x14ac:dyDescent="0.25">
      <c r="A2139" s="23"/>
      <c r="B2139" s="24"/>
      <c r="C2139" s="24"/>
      <c r="D2139" t="str">
        <f t="shared" si="32"/>
        <v/>
      </c>
    </row>
    <row r="2140" spans="1:4" x14ac:dyDescent="0.25">
      <c r="A2140" s="23"/>
      <c r="B2140" s="24"/>
      <c r="C2140" s="24"/>
      <c r="D2140" t="str">
        <f t="shared" si="32"/>
        <v/>
      </c>
    </row>
    <row r="2141" spans="1:4" x14ac:dyDescent="0.25">
      <c r="A2141" s="23"/>
      <c r="B2141" s="24"/>
      <c r="C2141" s="24"/>
      <c r="D2141" t="str">
        <f t="shared" ref="D2141:D2204" si="33">IF(C2141="","",B2141)</f>
        <v/>
      </c>
    </row>
    <row r="2142" spans="1:4" x14ac:dyDescent="0.25">
      <c r="A2142" s="23"/>
      <c r="B2142" s="24"/>
      <c r="C2142" s="24"/>
      <c r="D2142" t="str">
        <f t="shared" si="33"/>
        <v/>
      </c>
    </row>
    <row r="2143" spans="1:4" x14ac:dyDescent="0.25">
      <c r="A2143" s="23"/>
      <c r="B2143" s="24"/>
      <c r="C2143" s="24"/>
      <c r="D2143" t="str">
        <f t="shared" si="33"/>
        <v/>
      </c>
    </row>
    <row r="2144" spans="1:4" x14ac:dyDescent="0.25">
      <c r="A2144" s="23"/>
      <c r="B2144" s="24"/>
      <c r="C2144" s="24"/>
      <c r="D2144" t="str">
        <f t="shared" si="33"/>
        <v/>
      </c>
    </row>
    <row r="2145" spans="1:4" x14ac:dyDescent="0.25">
      <c r="A2145" s="23"/>
      <c r="B2145" s="24"/>
      <c r="C2145" s="24"/>
      <c r="D2145" t="str">
        <f t="shared" si="33"/>
        <v/>
      </c>
    </row>
    <row r="2146" spans="1:4" x14ac:dyDescent="0.25">
      <c r="A2146" s="23"/>
      <c r="B2146" s="24"/>
      <c r="C2146" s="24"/>
      <c r="D2146" t="str">
        <f t="shared" si="33"/>
        <v/>
      </c>
    </row>
    <row r="2147" spans="1:4" x14ac:dyDescent="0.25">
      <c r="A2147" s="23"/>
      <c r="B2147" s="24"/>
      <c r="C2147" s="24"/>
      <c r="D2147" t="str">
        <f t="shared" si="33"/>
        <v/>
      </c>
    </row>
    <row r="2148" spans="1:4" x14ac:dyDescent="0.25">
      <c r="A2148" s="23"/>
      <c r="B2148" s="24"/>
      <c r="C2148" s="24"/>
      <c r="D2148" t="str">
        <f t="shared" si="33"/>
        <v/>
      </c>
    </row>
    <row r="2149" spans="1:4" x14ac:dyDescent="0.25">
      <c r="A2149" s="23"/>
      <c r="B2149" s="24"/>
      <c r="C2149" s="24"/>
      <c r="D2149" t="str">
        <f t="shared" si="33"/>
        <v/>
      </c>
    </row>
    <row r="2150" spans="1:4" x14ac:dyDescent="0.25">
      <c r="A2150" s="23"/>
      <c r="B2150" s="24"/>
      <c r="C2150" s="24"/>
      <c r="D2150" t="str">
        <f t="shared" si="33"/>
        <v/>
      </c>
    </row>
    <row r="2151" spans="1:4" x14ac:dyDescent="0.25">
      <c r="A2151" s="23"/>
      <c r="B2151" s="24"/>
      <c r="C2151" s="24"/>
      <c r="D2151" t="str">
        <f t="shared" si="33"/>
        <v/>
      </c>
    </row>
    <row r="2152" spans="1:4" x14ac:dyDescent="0.25">
      <c r="A2152" s="23"/>
      <c r="B2152" s="24"/>
      <c r="C2152" s="24"/>
      <c r="D2152" t="str">
        <f t="shared" si="33"/>
        <v/>
      </c>
    </row>
    <row r="2153" spans="1:4" x14ac:dyDescent="0.25">
      <c r="A2153" s="23"/>
      <c r="B2153" s="24"/>
      <c r="C2153" s="24"/>
      <c r="D2153" t="str">
        <f t="shared" si="33"/>
        <v/>
      </c>
    </row>
    <row r="2154" spans="1:4" x14ac:dyDescent="0.25">
      <c r="A2154" s="23"/>
      <c r="B2154" s="24"/>
      <c r="C2154" s="24"/>
      <c r="D2154" t="str">
        <f t="shared" si="33"/>
        <v/>
      </c>
    </row>
    <row r="2155" spans="1:4" x14ac:dyDescent="0.25">
      <c r="A2155" s="23"/>
      <c r="B2155" s="24"/>
      <c r="C2155" s="24"/>
      <c r="D2155" t="str">
        <f t="shared" si="33"/>
        <v/>
      </c>
    </row>
    <row r="2156" spans="1:4" x14ac:dyDescent="0.25">
      <c r="A2156" s="23"/>
      <c r="B2156" s="24"/>
      <c r="C2156" s="24"/>
      <c r="D2156" t="str">
        <f t="shared" si="33"/>
        <v/>
      </c>
    </row>
    <row r="2157" spans="1:4" x14ac:dyDescent="0.25">
      <c r="A2157" s="23"/>
      <c r="B2157" s="24"/>
      <c r="C2157" s="24"/>
      <c r="D2157" t="str">
        <f t="shared" si="33"/>
        <v/>
      </c>
    </row>
    <row r="2158" spans="1:4" x14ac:dyDescent="0.25">
      <c r="A2158" s="23"/>
      <c r="B2158" s="24"/>
      <c r="C2158" s="24"/>
      <c r="D2158" t="str">
        <f t="shared" si="33"/>
        <v/>
      </c>
    </row>
    <row r="2159" spans="1:4" x14ac:dyDescent="0.25">
      <c r="A2159" s="23"/>
      <c r="B2159" s="24"/>
      <c r="C2159" s="24"/>
      <c r="D2159" t="str">
        <f t="shared" si="33"/>
        <v/>
      </c>
    </row>
    <row r="2160" spans="1:4" x14ac:dyDescent="0.25">
      <c r="A2160" s="23"/>
      <c r="B2160" s="24"/>
      <c r="C2160" s="24"/>
      <c r="D2160" t="str">
        <f t="shared" si="33"/>
        <v/>
      </c>
    </row>
    <row r="2161" spans="1:4" x14ac:dyDescent="0.25">
      <c r="A2161" s="23"/>
      <c r="B2161" s="24"/>
      <c r="C2161" s="24"/>
      <c r="D2161" t="str">
        <f t="shared" si="33"/>
        <v/>
      </c>
    </row>
    <row r="2162" spans="1:4" x14ac:dyDescent="0.25">
      <c r="A2162" s="23"/>
      <c r="B2162" s="24"/>
      <c r="C2162" s="24"/>
      <c r="D2162" t="str">
        <f t="shared" si="33"/>
        <v/>
      </c>
    </row>
    <row r="2163" spans="1:4" x14ac:dyDescent="0.25">
      <c r="A2163" s="23"/>
      <c r="B2163" s="24"/>
      <c r="C2163" s="24"/>
      <c r="D2163" t="str">
        <f t="shared" si="33"/>
        <v/>
      </c>
    </row>
    <row r="2164" spans="1:4" x14ac:dyDescent="0.25">
      <c r="A2164" s="23"/>
      <c r="B2164" s="24"/>
      <c r="C2164" s="24"/>
      <c r="D2164" t="str">
        <f t="shared" si="33"/>
        <v/>
      </c>
    </row>
    <row r="2165" spans="1:4" x14ac:dyDescent="0.25">
      <c r="A2165" s="23"/>
      <c r="B2165" s="24"/>
      <c r="C2165" s="24"/>
      <c r="D2165" t="str">
        <f t="shared" si="33"/>
        <v/>
      </c>
    </row>
    <row r="2166" spans="1:4" x14ac:dyDescent="0.25">
      <c r="A2166" s="23"/>
      <c r="B2166" s="24"/>
      <c r="C2166" s="24"/>
      <c r="D2166" t="str">
        <f t="shared" si="33"/>
        <v/>
      </c>
    </row>
    <row r="2167" spans="1:4" x14ac:dyDescent="0.25">
      <c r="A2167" s="23"/>
      <c r="B2167" s="24"/>
      <c r="C2167" s="24"/>
      <c r="D2167" t="str">
        <f t="shared" si="33"/>
        <v/>
      </c>
    </row>
    <row r="2168" spans="1:4" x14ac:dyDescent="0.25">
      <c r="A2168" s="23"/>
      <c r="B2168" s="24"/>
      <c r="C2168" s="24"/>
      <c r="D2168" t="str">
        <f t="shared" si="33"/>
        <v/>
      </c>
    </row>
    <row r="2169" spans="1:4" x14ac:dyDescent="0.25">
      <c r="A2169" s="23"/>
      <c r="B2169" s="24"/>
      <c r="C2169" s="24"/>
      <c r="D2169" t="str">
        <f t="shared" si="33"/>
        <v/>
      </c>
    </row>
    <row r="2170" spans="1:4" x14ac:dyDescent="0.25">
      <c r="A2170" s="23"/>
      <c r="B2170" s="24"/>
      <c r="C2170" s="24"/>
      <c r="D2170" t="str">
        <f t="shared" si="33"/>
        <v/>
      </c>
    </row>
    <row r="2171" spans="1:4" x14ac:dyDescent="0.25">
      <c r="A2171" s="23"/>
      <c r="B2171" s="24"/>
      <c r="C2171" s="24"/>
      <c r="D2171" t="str">
        <f t="shared" si="33"/>
        <v/>
      </c>
    </row>
    <row r="2172" spans="1:4" x14ac:dyDescent="0.25">
      <c r="A2172" s="23"/>
      <c r="B2172" s="24"/>
      <c r="C2172" s="24"/>
      <c r="D2172" t="str">
        <f t="shared" si="33"/>
        <v/>
      </c>
    </row>
    <row r="2173" spans="1:4" x14ac:dyDescent="0.25">
      <c r="A2173" s="23"/>
      <c r="B2173" s="24"/>
      <c r="C2173" s="24"/>
      <c r="D2173" t="str">
        <f t="shared" si="33"/>
        <v/>
      </c>
    </row>
    <row r="2174" spans="1:4" x14ac:dyDescent="0.25">
      <c r="A2174" s="23"/>
      <c r="B2174" s="24"/>
      <c r="C2174" s="24"/>
      <c r="D2174" t="str">
        <f t="shared" si="33"/>
        <v/>
      </c>
    </row>
    <row r="2175" spans="1:4" x14ac:dyDescent="0.25">
      <c r="A2175" s="23"/>
      <c r="B2175" s="24"/>
      <c r="C2175" s="24"/>
      <c r="D2175" t="str">
        <f t="shared" si="33"/>
        <v/>
      </c>
    </row>
    <row r="2176" spans="1:4" x14ac:dyDescent="0.25">
      <c r="A2176" s="23"/>
      <c r="B2176" s="24"/>
      <c r="C2176" s="24"/>
      <c r="D2176" t="str">
        <f t="shared" si="33"/>
        <v/>
      </c>
    </row>
    <row r="2177" spans="1:4" x14ac:dyDescent="0.25">
      <c r="A2177" s="23"/>
      <c r="B2177" s="24"/>
      <c r="C2177" s="24"/>
      <c r="D2177" t="str">
        <f t="shared" si="33"/>
        <v/>
      </c>
    </row>
    <row r="2178" spans="1:4" x14ac:dyDescent="0.25">
      <c r="A2178" s="23"/>
      <c r="B2178" s="24"/>
      <c r="C2178" s="24"/>
      <c r="D2178" t="str">
        <f t="shared" si="33"/>
        <v/>
      </c>
    </row>
    <row r="2179" spans="1:4" x14ac:dyDescent="0.25">
      <c r="A2179" s="23"/>
      <c r="B2179" s="24"/>
      <c r="C2179" s="24"/>
      <c r="D2179" t="str">
        <f t="shared" si="33"/>
        <v/>
      </c>
    </row>
    <row r="2180" spans="1:4" x14ac:dyDescent="0.25">
      <c r="A2180" s="23"/>
      <c r="B2180" s="24"/>
      <c r="C2180" s="24"/>
      <c r="D2180" t="str">
        <f t="shared" si="33"/>
        <v/>
      </c>
    </row>
    <row r="2181" spans="1:4" x14ac:dyDescent="0.25">
      <c r="A2181" s="23"/>
      <c r="B2181" s="24"/>
      <c r="C2181" s="24"/>
      <c r="D2181" t="str">
        <f t="shared" si="33"/>
        <v/>
      </c>
    </row>
    <row r="2182" spans="1:4" x14ac:dyDescent="0.25">
      <c r="A2182" s="23"/>
      <c r="B2182" s="24"/>
      <c r="C2182" s="24"/>
      <c r="D2182" t="str">
        <f t="shared" si="33"/>
        <v/>
      </c>
    </row>
    <row r="2183" spans="1:4" x14ac:dyDescent="0.25">
      <c r="A2183" s="23"/>
      <c r="B2183" s="24"/>
      <c r="C2183" s="24"/>
      <c r="D2183" t="str">
        <f t="shared" si="33"/>
        <v/>
      </c>
    </row>
    <row r="2184" spans="1:4" x14ac:dyDescent="0.25">
      <c r="A2184" s="23"/>
      <c r="B2184" s="24"/>
      <c r="C2184" s="24"/>
      <c r="D2184" t="str">
        <f t="shared" si="33"/>
        <v/>
      </c>
    </row>
    <row r="2185" spans="1:4" x14ac:dyDescent="0.25">
      <c r="A2185" s="23"/>
      <c r="B2185" s="24"/>
      <c r="C2185" s="24"/>
      <c r="D2185" t="str">
        <f t="shared" si="33"/>
        <v/>
      </c>
    </row>
    <row r="2186" spans="1:4" x14ac:dyDescent="0.25">
      <c r="A2186" s="23"/>
      <c r="B2186" s="24"/>
      <c r="C2186" s="24"/>
      <c r="D2186" t="str">
        <f t="shared" si="33"/>
        <v/>
      </c>
    </row>
    <row r="2187" spans="1:4" x14ac:dyDescent="0.25">
      <c r="A2187" s="23"/>
      <c r="B2187" s="24"/>
      <c r="C2187" s="24"/>
      <c r="D2187" t="str">
        <f t="shared" si="33"/>
        <v/>
      </c>
    </row>
    <row r="2188" spans="1:4" x14ac:dyDescent="0.25">
      <c r="A2188" s="23"/>
      <c r="B2188" s="24"/>
      <c r="C2188" s="24"/>
      <c r="D2188" t="str">
        <f t="shared" si="33"/>
        <v/>
      </c>
    </row>
    <row r="2189" spans="1:4" x14ac:dyDescent="0.25">
      <c r="A2189" s="23"/>
      <c r="B2189" s="24"/>
      <c r="C2189" s="24"/>
      <c r="D2189" t="str">
        <f t="shared" si="33"/>
        <v/>
      </c>
    </row>
    <row r="2190" spans="1:4" x14ac:dyDescent="0.25">
      <c r="A2190" s="23"/>
      <c r="B2190" s="24"/>
      <c r="C2190" s="24"/>
      <c r="D2190" t="str">
        <f t="shared" si="33"/>
        <v/>
      </c>
    </row>
    <row r="2191" spans="1:4" x14ac:dyDescent="0.25">
      <c r="A2191" s="23"/>
      <c r="B2191" s="24"/>
      <c r="C2191" s="24"/>
      <c r="D2191" t="str">
        <f t="shared" si="33"/>
        <v/>
      </c>
    </row>
    <row r="2192" spans="1:4" x14ac:dyDescent="0.25">
      <c r="A2192" s="23"/>
      <c r="B2192" s="24"/>
      <c r="C2192" s="24"/>
      <c r="D2192" t="str">
        <f t="shared" si="33"/>
        <v/>
      </c>
    </row>
    <row r="2193" spans="1:4" x14ac:dyDescent="0.25">
      <c r="A2193" s="23"/>
      <c r="B2193" s="24"/>
      <c r="C2193" s="24"/>
      <c r="D2193" t="str">
        <f t="shared" si="33"/>
        <v/>
      </c>
    </row>
    <row r="2194" spans="1:4" x14ac:dyDescent="0.25">
      <c r="A2194" s="23"/>
      <c r="B2194" s="24"/>
      <c r="C2194" s="24"/>
      <c r="D2194" t="str">
        <f t="shared" si="33"/>
        <v/>
      </c>
    </row>
    <row r="2195" spans="1:4" x14ac:dyDescent="0.25">
      <c r="A2195" s="23"/>
      <c r="B2195" s="24"/>
      <c r="C2195" s="24"/>
      <c r="D2195" t="str">
        <f t="shared" si="33"/>
        <v/>
      </c>
    </row>
    <row r="2196" spans="1:4" x14ac:dyDescent="0.25">
      <c r="A2196" s="23"/>
      <c r="B2196" s="24"/>
      <c r="C2196" s="24"/>
      <c r="D2196" t="str">
        <f t="shared" si="33"/>
        <v/>
      </c>
    </row>
    <row r="2197" spans="1:4" x14ac:dyDescent="0.25">
      <c r="A2197" s="23"/>
      <c r="B2197" s="24"/>
      <c r="C2197" s="24"/>
      <c r="D2197" t="str">
        <f t="shared" si="33"/>
        <v/>
      </c>
    </row>
    <row r="2198" spans="1:4" x14ac:dyDescent="0.25">
      <c r="A2198" s="23"/>
      <c r="B2198" s="24"/>
      <c r="C2198" s="24"/>
      <c r="D2198" t="str">
        <f t="shared" si="33"/>
        <v/>
      </c>
    </row>
    <row r="2199" spans="1:4" x14ac:dyDescent="0.25">
      <c r="A2199" s="23"/>
      <c r="B2199" s="24"/>
      <c r="C2199" s="24"/>
      <c r="D2199" t="str">
        <f t="shared" si="33"/>
        <v/>
      </c>
    </row>
    <row r="2200" spans="1:4" x14ac:dyDescent="0.25">
      <c r="A2200" s="23"/>
      <c r="B2200" s="24"/>
      <c r="C2200" s="24"/>
      <c r="D2200" t="str">
        <f t="shared" si="33"/>
        <v/>
      </c>
    </row>
    <row r="2201" spans="1:4" x14ac:dyDescent="0.25">
      <c r="A2201" s="23"/>
      <c r="B2201" s="24"/>
      <c r="C2201" s="24"/>
      <c r="D2201" t="str">
        <f t="shared" si="33"/>
        <v/>
      </c>
    </row>
    <row r="2202" spans="1:4" x14ac:dyDescent="0.25">
      <c r="A2202" s="23"/>
      <c r="B2202" s="24"/>
      <c r="C2202" s="24"/>
      <c r="D2202" t="str">
        <f t="shared" si="33"/>
        <v/>
      </c>
    </row>
    <row r="2203" spans="1:4" x14ac:dyDescent="0.25">
      <c r="A2203" s="23"/>
      <c r="B2203" s="24"/>
      <c r="C2203" s="24"/>
      <c r="D2203" t="str">
        <f t="shared" si="33"/>
        <v/>
      </c>
    </row>
    <row r="2204" spans="1:4" x14ac:dyDescent="0.25">
      <c r="A2204" s="23"/>
      <c r="B2204" s="24"/>
      <c r="C2204" s="24"/>
      <c r="D2204" t="str">
        <f t="shared" si="33"/>
        <v/>
      </c>
    </row>
    <row r="2205" spans="1:4" x14ac:dyDescent="0.25">
      <c r="A2205" s="23"/>
      <c r="B2205" s="24"/>
      <c r="C2205" s="24"/>
      <c r="D2205" t="str">
        <f t="shared" ref="D2205:D2268" si="34">IF(C2205="","",B2205)</f>
        <v/>
      </c>
    </row>
    <row r="2206" spans="1:4" x14ac:dyDescent="0.25">
      <c r="A2206" s="23"/>
      <c r="B2206" s="24"/>
      <c r="C2206" s="24"/>
      <c r="D2206" t="str">
        <f t="shared" si="34"/>
        <v/>
      </c>
    </row>
    <row r="2207" spans="1:4" x14ac:dyDescent="0.25">
      <c r="A2207" s="23"/>
      <c r="B2207" s="24"/>
      <c r="C2207" s="24"/>
      <c r="D2207" t="str">
        <f t="shared" si="34"/>
        <v/>
      </c>
    </row>
    <row r="2208" spans="1:4" x14ac:dyDescent="0.25">
      <c r="A2208" s="23"/>
      <c r="B2208" s="24"/>
      <c r="C2208" s="24"/>
      <c r="D2208" t="str">
        <f t="shared" si="34"/>
        <v/>
      </c>
    </row>
    <row r="2209" spans="1:4" x14ac:dyDescent="0.25">
      <c r="A2209" s="23"/>
      <c r="B2209" s="24"/>
      <c r="C2209" s="24"/>
      <c r="D2209" t="str">
        <f t="shared" si="34"/>
        <v/>
      </c>
    </row>
    <row r="2210" spans="1:4" x14ac:dyDescent="0.25">
      <c r="A2210" s="23"/>
      <c r="B2210" s="24"/>
      <c r="C2210" s="24"/>
      <c r="D2210" t="str">
        <f t="shared" si="34"/>
        <v/>
      </c>
    </row>
    <row r="2211" spans="1:4" x14ac:dyDescent="0.25">
      <c r="A2211" s="23"/>
      <c r="B2211" s="24"/>
      <c r="C2211" s="24"/>
      <c r="D2211" t="str">
        <f t="shared" si="34"/>
        <v/>
      </c>
    </row>
    <row r="2212" spans="1:4" x14ac:dyDescent="0.25">
      <c r="A2212" s="23"/>
      <c r="B2212" s="24"/>
      <c r="C2212" s="24"/>
      <c r="D2212" t="str">
        <f t="shared" si="34"/>
        <v/>
      </c>
    </row>
    <row r="2213" spans="1:4" x14ac:dyDescent="0.25">
      <c r="A2213" s="23"/>
      <c r="B2213" s="24"/>
      <c r="C2213" s="24"/>
      <c r="D2213" t="str">
        <f t="shared" si="34"/>
        <v/>
      </c>
    </row>
    <row r="2214" spans="1:4" x14ac:dyDescent="0.25">
      <c r="A2214" s="23"/>
      <c r="B2214" s="24"/>
      <c r="C2214" s="24"/>
      <c r="D2214" t="str">
        <f t="shared" si="34"/>
        <v/>
      </c>
    </row>
    <row r="2215" spans="1:4" x14ac:dyDescent="0.25">
      <c r="A2215" s="23"/>
      <c r="B2215" s="24"/>
      <c r="C2215" s="24"/>
      <c r="D2215" t="str">
        <f t="shared" si="34"/>
        <v/>
      </c>
    </row>
    <row r="2216" spans="1:4" x14ac:dyDescent="0.25">
      <c r="A2216" s="23"/>
      <c r="B2216" s="24"/>
      <c r="C2216" s="24"/>
      <c r="D2216" t="str">
        <f t="shared" si="34"/>
        <v/>
      </c>
    </row>
    <row r="2217" spans="1:4" x14ac:dyDescent="0.25">
      <c r="A2217" s="23"/>
      <c r="B2217" s="24"/>
      <c r="C2217" s="24"/>
      <c r="D2217" t="str">
        <f t="shared" si="34"/>
        <v/>
      </c>
    </row>
    <row r="2218" spans="1:4" x14ac:dyDescent="0.25">
      <c r="A2218" s="23"/>
      <c r="B2218" s="24"/>
      <c r="C2218" s="24"/>
      <c r="D2218" t="str">
        <f t="shared" si="34"/>
        <v/>
      </c>
    </row>
    <row r="2219" spans="1:4" x14ac:dyDescent="0.25">
      <c r="A2219" s="23"/>
      <c r="B2219" s="24"/>
      <c r="C2219" s="24"/>
      <c r="D2219" t="str">
        <f t="shared" si="34"/>
        <v/>
      </c>
    </row>
    <row r="2220" spans="1:4" x14ac:dyDescent="0.25">
      <c r="A2220" s="23"/>
      <c r="B2220" s="24"/>
      <c r="C2220" s="24"/>
      <c r="D2220" t="str">
        <f t="shared" si="34"/>
        <v/>
      </c>
    </row>
    <row r="2221" spans="1:4" x14ac:dyDescent="0.25">
      <c r="A2221" s="23"/>
      <c r="B2221" s="24"/>
      <c r="C2221" s="24"/>
      <c r="D2221" t="str">
        <f t="shared" si="34"/>
        <v/>
      </c>
    </row>
    <row r="2222" spans="1:4" x14ac:dyDescent="0.25">
      <c r="A2222" s="23"/>
      <c r="B2222" s="24"/>
      <c r="C2222" s="24"/>
      <c r="D2222" t="str">
        <f t="shared" si="34"/>
        <v/>
      </c>
    </row>
    <row r="2223" spans="1:4" x14ac:dyDescent="0.25">
      <c r="A2223" s="23"/>
      <c r="B2223" s="24"/>
      <c r="C2223" s="24"/>
      <c r="D2223" t="str">
        <f t="shared" si="34"/>
        <v/>
      </c>
    </row>
    <row r="2224" spans="1:4" x14ac:dyDescent="0.25">
      <c r="A2224" s="23"/>
      <c r="B2224" s="24"/>
      <c r="C2224" s="24"/>
      <c r="D2224" t="str">
        <f t="shared" si="34"/>
        <v/>
      </c>
    </row>
    <row r="2225" spans="1:4" x14ac:dyDescent="0.25">
      <c r="A2225" s="23"/>
      <c r="B2225" s="24"/>
      <c r="C2225" s="24"/>
      <c r="D2225" t="str">
        <f t="shared" si="34"/>
        <v/>
      </c>
    </row>
    <row r="2226" spans="1:4" x14ac:dyDescent="0.25">
      <c r="A2226" s="23"/>
      <c r="B2226" s="24"/>
      <c r="C2226" s="24"/>
      <c r="D2226" t="str">
        <f t="shared" si="34"/>
        <v/>
      </c>
    </row>
    <row r="2227" spans="1:4" x14ac:dyDescent="0.25">
      <c r="A2227" s="23"/>
      <c r="B2227" s="24"/>
      <c r="C2227" s="24"/>
      <c r="D2227" t="str">
        <f t="shared" si="34"/>
        <v/>
      </c>
    </row>
    <row r="2228" spans="1:4" x14ac:dyDescent="0.25">
      <c r="A2228" s="23"/>
      <c r="B2228" s="24"/>
      <c r="C2228" s="24"/>
      <c r="D2228" t="str">
        <f t="shared" si="34"/>
        <v/>
      </c>
    </row>
    <row r="2229" spans="1:4" x14ac:dyDescent="0.25">
      <c r="A2229" s="23"/>
      <c r="B2229" s="24"/>
      <c r="C2229" s="24"/>
      <c r="D2229" t="str">
        <f t="shared" si="34"/>
        <v/>
      </c>
    </row>
    <row r="2230" spans="1:4" x14ac:dyDescent="0.25">
      <c r="A2230" s="23"/>
      <c r="B2230" s="24"/>
      <c r="C2230" s="24"/>
      <c r="D2230" t="str">
        <f t="shared" si="34"/>
        <v/>
      </c>
    </row>
    <row r="2231" spans="1:4" x14ac:dyDescent="0.25">
      <c r="A2231" s="23"/>
      <c r="B2231" s="24"/>
      <c r="C2231" s="24"/>
      <c r="D2231" t="str">
        <f t="shared" si="34"/>
        <v/>
      </c>
    </row>
    <row r="2232" spans="1:4" x14ac:dyDescent="0.25">
      <c r="A2232" s="23"/>
      <c r="B2232" s="24"/>
      <c r="C2232" s="24"/>
      <c r="D2232" t="str">
        <f t="shared" si="34"/>
        <v/>
      </c>
    </row>
    <row r="2233" spans="1:4" x14ac:dyDescent="0.25">
      <c r="A2233" s="23"/>
      <c r="B2233" s="24"/>
      <c r="C2233" s="24"/>
      <c r="D2233" t="str">
        <f t="shared" si="34"/>
        <v/>
      </c>
    </row>
    <row r="2234" spans="1:4" x14ac:dyDescent="0.25">
      <c r="A2234" s="23"/>
      <c r="B2234" s="24"/>
      <c r="C2234" s="24"/>
      <c r="D2234" t="str">
        <f t="shared" si="34"/>
        <v/>
      </c>
    </row>
    <row r="2235" spans="1:4" x14ac:dyDescent="0.25">
      <c r="A2235" s="23"/>
      <c r="B2235" s="24"/>
      <c r="C2235" s="24"/>
      <c r="D2235" t="str">
        <f t="shared" si="34"/>
        <v/>
      </c>
    </row>
    <row r="2236" spans="1:4" x14ac:dyDescent="0.25">
      <c r="A2236" s="23"/>
      <c r="B2236" s="24"/>
      <c r="C2236" s="24"/>
      <c r="D2236" t="str">
        <f t="shared" si="34"/>
        <v/>
      </c>
    </row>
    <row r="2237" spans="1:4" x14ac:dyDescent="0.25">
      <c r="A2237" s="23"/>
      <c r="B2237" s="24"/>
      <c r="C2237" s="24"/>
      <c r="D2237" t="str">
        <f t="shared" si="34"/>
        <v/>
      </c>
    </row>
    <row r="2238" spans="1:4" x14ac:dyDescent="0.25">
      <c r="A2238" s="23"/>
      <c r="B2238" s="24"/>
      <c r="C2238" s="24"/>
      <c r="D2238" t="str">
        <f t="shared" si="34"/>
        <v/>
      </c>
    </row>
    <row r="2239" spans="1:4" x14ac:dyDescent="0.25">
      <c r="A2239" s="23"/>
      <c r="B2239" s="24"/>
      <c r="C2239" s="24"/>
      <c r="D2239" t="str">
        <f t="shared" si="34"/>
        <v/>
      </c>
    </row>
    <row r="2240" spans="1:4" x14ac:dyDescent="0.25">
      <c r="A2240" s="23"/>
      <c r="B2240" s="24"/>
      <c r="C2240" s="24"/>
      <c r="D2240" t="str">
        <f t="shared" si="34"/>
        <v/>
      </c>
    </row>
    <row r="2241" spans="1:4" x14ac:dyDescent="0.25">
      <c r="A2241" s="23"/>
      <c r="B2241" s="24"/>
      <c r="C2241" s="24"/>
      <c r="D2241" t="str">
        <f t="shared" si="34"/>
        <v/>
      </c>
    </row>
    <row r="2242" spans="1:4" x14ac:dyDescent="0.25">
      <c r="A2242" s="23"/>
      <c r="B2242" s="24"/>
      <c r="C2242" s="24"/>
      <c r="D2242" t="str">
        <f t="shared" si="34"/>
        <v/>
      </c>
    </row>
    <row r="2243" spans="1:4" x14ac:dyDescent="0.25">
      <c r="A2243" s="23"/>
      <c r="B2243" s="24"/>
      <c r="C2243" s="24"/>
      <c r="D2243" t="str">
        <f t="shared" si="34"/>
        <v/>
      </c>
    </row>
    <row r="2244" spans="1:4" x14ac:dyDescent="0.25">
      <c r="A2244" s="23"/>
      <c r="B2244" s="24"/>
      <c r="C2244" s="24"/>
      <c r="D2244" t="str">
        <f t="shared" si="34"/>
        <v/>
      </c>
    </row>
    <row r="2245" spans="1:4" x14ac:dyDescent="0.25">
      <c r="A2245" s="23"/>
      <c r="B2245" s="24"/>
      <c r="C2245" s="24"/>
      <c r="D2245" t="str">
        <f t="shared" si="34"/>
        <v/>
      </c>
    </row>
    <row r="2246" spans="1:4" x14ac:dyDescent="0.25">
      <c r="A2246" s="23"/>
      <c r="B2246" s="24"/>
      <c r="C2246" s="24"/>
      <c r="D2246" t="str">
        <f t="shared" si="34"/>
        <v/>
      </c>
    </row>
    <row r="2247" spans="1:4" x14ac:dyDescent="0.25">
      <c r="A2247" s="23"/>
      <c r="B2247" s="24"/>
      <c r="C2247" s="24"/>
      <c r="D2247" t="str">
        <f t="shared" si="34"/>
        <v/>
      </c>
    </row>
    <row r="2248" spans="1:4" x14ac:dyDescent="0.25">
      <c r="A2248" s="23"/>
      <c r="B2248" s="24"/>
      <c r="C2248" s="24"/>
      <c r="D2248" t="str">
        <f t="shared" si="34"/>
        <v/>
      </c>
    </row>
    <row r="2249" spans="1:4" x14ac:dyDescent="0.25">
      <c r="A2249" s="23"/>
      <c r="B2249" s="24"/>
      <c r="C2249" s="24"/>
      <c r="D2249" t="str">
        <f t="shared" si="34"/>
        <v/>
      </c>
    </row>
    <row r="2250" spans="1:4" x14ac:dyDescent="0.25">
      <c r="A2250" s="23"/>
      <c r="B2250" s="24"/>
      <c r="C2250" s="24"/>
      <c r="D2250" t="str">
        <f t="shared" si="34"/>
        <v/>
      </c>
    </row>
    <row r="2251" spans="1:4" x14ac:dyDescent="0.25">
      <c r="A2251" s="23"/>
      <c r="B2251" s="24"/>
      <c r="C2251" s="24"/>
      <c r="D2251" t="str">
        <f t="shared" si="34"/>
        <v/>
      </c>
    </row>
    <row r="2252" spans="1:4" x14ac:dyDescent="0.25">
      <c r="A2252" s="23"/>
      <c r="B2252" s="24"/>
      <c r="C2252" s="24"/>
      <c r="D2252" t="str">
        <f t="shared" si="34"/>
        <v/>
      </c>
    </row>
    <row r="2253" spans="1:4" x14ac:dyDescent="0.25">
      <c r="A2253" s="23"/>
      <c r="B2253" s="24"/>
      <c r="C2253" s="24"/>
      <c r="D2253" t="str">
        <f t="shared" si="34"/>
        <v/>
      </c>
    </row>
    <row r="2254" spans="1:4" x14ac:dyDescent="0.25">
      <c r="A2254" s="23"/>
      <c r="B2254" s="24"/>
      <c r="C2254" s="24"/>
      <c r="D2254" t="str">
        <f t="shared" si="34"/>
        <v/>
      </c>
    </row>
    <row r="2255" spans="1:4" x14ac:dyDescent="0.25">
      <c r="A2255" s="23"/>
      <c r="B2255" s="24"/>
      <c r="C2255" s="24"/>
      <c r="D2255" t="str">
        <f t="shared" si="34"/>
        <v/>
      </c>
    </row>
    <row r="2256" spans="1:4" x14ac:dyDescent="0.25">
      <c r="A2256" s="23"/>
      <c r="B2256" s="24"/>
      <c r="C2256" s="24"/>
      <c r="D2256" t="str">
        <f t="shared" si="34"/>
        <v/>
      </c>
    </row>
    <row r="2257" spans="1:4" x14ac:dyDescent="0.25">
      <c r="A2257" s="23"/>
      <c r="B2257" s="24"/>
      <c r="C2257" s="24"/>
      <c r="D2257" t="str">
        <f t="shared" si="34"/>
        <v/>
      </c>
    </row>
    <row r="2258" spans="1:4" x14ac:dyDescent="0.25">
      <c r="A2258" s="23"/>
      <c r="B2258" s="24"/>
      <c r="C2258" s="24"/>
      <c r="D2258" t="str">
        <f t="shared" si="34"/>
        <v/>
      </c>
    </row>
    <row r="2259" spans="1:4" x14ac:dyDescent="0.25">
      <c r="A2259" s="23"/>
      <c r="B2259" s="24"/>
      <c r="C2259" s="24"/>
      <c r="D2259" t="str">
        <f t="shared" si="34"/>
        <v/>
      </c>
    </row>
    <row r="2260" spans="1:4" x14ac:dyDescent="0.25">
      <c r="A2260" s="23"/>
      <c r="B2260" s="24"/>
      <c r="C2260" s="24"/>
      <c r="D2260" t="str">
        <f t="shared" si="34"/>
        <v/>
      </c>
    </row>
    <row r="2261" spans="1:4" x14ac:dyDescent="0.25">
      <c r="A2261" s="23"/>
      <c r="B2261" s="24"/>
      <c r="C2261" s="24"/>
      <c r="D2261" t="str">
        <f t="shared" si="34"/>
        <v/>
      </c>
    </row>
    <row r="2262" spans="1:4" x14ac:dyDescent="0.25">
      <c r="A2262" s="23"/>
      <c r="B2262" s="24"/>
      <c r="C2262" s="24"/>
      <c r="D2262" t="str">
        <f t="shared" si="34"/>
        <v/>
      </c>
    </row>
    <row r="2263" spans="1:4" x14ac:dyDescent="0.25">
      <c r="A2263" s="23"/>
      <c r="B2263" s="24"/>
      <c r="C2263" s="24"/>
      <c r="D2263" t="str">
        <f t="shared" si="34"/>
        <v/>
      </c>
    </row>
    <row r="2264" spans="1:4" x14ac:dyDescent="0.25">
      <c r="A2264" s="23"/>
      <c r="B2264" s="24"/>
      <c r="C2264" s="24"/>
      <c r="D2264" t="str">
        <f t="shared" si="34"/>
        <v/>
      </c>
    </row>
    <row r="2265" spans="1:4" x14ac:dyDescent="0.25">
      <c r="A2265" s="23"/>
      <c r="B2265" s="24"/>
      <c r="C2265" s="24"/>
      <c r="D2265" t="str">
        <f t="shared" si="34"/>
        <v/>
      </c>
    </row>
    <row r="2266" spans="1:4" x14ac:dyDescent="0.25">
      <c r="A2266" s="23"/>
      <c r="B2266" s="24"/>
      <c r="C2266" s="24"/>
      <c r="D2266" t="str">
        <f t="shared" si="34"/>
        <v/>
      </c>
    </row>
    <row r="2267" spans="1:4" x14ac:dyDescent="0.25">
      <c r="A2267" s="23"/>
      <c r="B2267" s="24"/>
      <c r="C2267" s="24"/>
      <c r="D2267" t="str">
        <f t="shared" si="34"/>
        <v/>
      </c>
    </row>
    <row r="2268" spans="1:4" x14ac:dyDescent="0.25">
      <c r="A2268" s="23"/>
      <c r="B2268" s="24"/>
      <c r="C2268" s="24"/>
      <c r="D2268" t="str">
        <f t="shared" si="34"/>
        <v/>
      </c>
    </row>
    <row r="2269" spans="1:4" x14ac:dyDescent="0.25">
      <c r="A2269" s="23"/>
      <c r="B2269" s="24"/>
      <c r="C2269" s="24"/>
      <c r="D2269" t="str">
        <f t="shared" ref="D2269:D2332" si="35">IF(C2269="","",B2269)</f>
        <v/>
      </c>
    </row>
    <row r="2270" spans="1:4" x14ac:dyDescent="0.25">
      <c r="A2270" s="23"/>
      <c r="B2270" s="24"/>
      <c r="C2270" s="24"/>
      <c r="D2270" t="str">
        <f t="shared" si="35"/>
        <v/>
      </c>
    </row>
    <row r="2271" spans="1:4" x14ac:dyDescent="0.25">
      <c r="A2271" s="23"/>
      <c r="B2271" s="24"/>
      <c r="C2271" s="24"/>
      <c r="D2271" t="str">
        <f t="shared" si="35"/>
        <v/>
      </c>
    </row>
    <row r="2272" spans="1:4" x14ac:dyDescent="0.25">
      <c r="A2272" s="23"/>
      <c r="B2272" s="24"/>
      <c r="C2272" s="24"/>
      <c r="D2272" t="str">
        <f t="shared" si="35"/>
        <v/>
      </c>
    </row>
    <row r="2273" spans="1:4" x14ac:dyDescent="0.25">
      <c r="A2273" s="23"/>
      <c r="B2273" s="24"/>
      <c r="C2273" s="24"/>
      <c r="D2273" t="str">
        <f t="shared" si="35"/>
        <v/>
      </c>
    </row>
    <row r="2274" spans="1:4" x14ac:dyDescent="0.25">
      <c r="A2274" s="23"/>
      <c r="B2274" s="24"/>
      <c r="C2274" s="24"/>
      <c r="D2274" t="str">
        <f t="shared" si="35"/>
        <v/>
      </c>
    </row>
    <row r="2275" spans="1:4" x14ac:dyDescent="0.25">
      <c r="A2275" s="23"/>
      <c r="B2275" s="24"/>
      <c r="C2275" s="24"/>
      <c r="D2275" t="str">
        <f t="shared" si="35"/>
        <v/>
      </c>
    </row>
    <row r="2276" spans="1:4" x14ac:dyDescent="0.25">
      <c r="A2276" s="23"/>
      <c r="B2276" s="24"/>
      <c r="C2276" s="24"/>
      <c r="D2276" t="str">
        <f t="shared" si="35"/>
        <v/>
      </c>
    </row>
    <row r="2277" spans="1:4" x14ac:dyDescent="0.25">
      <c r="A2277" s="23"/>
      <c r="B2277" s="24"/>
      <c r="C2277" s="24"/>
      <c r="D2277" t="str">
        <f t="shared" si="35"/>
        <v/>
      </c>
    </row>
    <row r="2278" spans="1:4" x14ac:dyDescent="0.25">
      <c r="A2278" s="23"/>
      <c r="B2278" s="24"/>
      <c r="C2278" s="24"/>
      <c r="D2278" t="str">
        <f t="shared" si="35"/>
        <v/>
      </c>
    </row>
    <row r="2279" spans="1:4" x14ac:dyDescent="0.25">
      <c r="A2279" s="23"/>
      <c r="B2279" s="24"/>
      <c r="C2279" s="24"/>
      <c r="D2279" t="str">
        <f t="shared" si="35"/>
        <v/>
      </c>
    </row>
    <row r="2280" spans="1:4" x14ac:dyDescent="0.25">
      <c r="A2280" s="23"/>
      <c r="B2280" s="24"/>
      <c r="C2280" s="24"/>
      <c r="D2280" t="str">
        <f t="shared" si="35"/>
        <v/>
      </c>
    </row>
    <row r="2281" spans="1:4" x14ac:dyDescent="0.25">
      <c r="A2281" s="23"/>
      <c r="B2281" s="24"/>
      <c r="C2281" s="24"/>
      <c r="D2281" t="str">
        <f t="shared" si="35"/>
        <v/>
      </c>
    </row>
    <row r="2282" spans="1:4" x14ac:dyDescent="0.25">
      <c r="A2282" s="23"/>
      <c r="B2282" s="24"/>
      <c r="C2282" s="24"/>
      <c r="D2282" t="str">
        <f t="shared" si="35"/>
        <v/>
      </c>
    </row>
    <row r="2283" spans="1:4" x14ac:dyDescent="0.25">
      <c r="A2283" s="23"/>
      <c r="B2283" s="24"/>
      <c r="C2283" s="24"/>
      <c r="D2283" t="str">
        <f t="shared" si="35"/>
        <v/>
      </c>
    </row>
    <row r="2284" spans="1:4" x14ac:dyDescent="0.25">
      <c r="A2284" s="23"/>
      <c r="B2284" s="24"/>
      <c r="C2284" s="24"/>
      <c r="D2284" t="str">
        <f t="shared" si="35"/>
        <v/>
      </c>
    </row>
    <row r="2285" spans="1:4" x14ac:dyDescent="0.25">
      <c r="A2285" s="23"/>
      <c r="B2285" s="24"/>
      <c r="C2285" s="24"/>
      <c r="D2285" t="str">
        <f t="shared" si="35"/>
        <v/>
      </c>
    </row>
    <row r="2286" spans="1:4" x14ac:dyDescent="0.25">
      <c r="A2286" s="23"/>
      <c r="B2286" s="24"/>
      <c r="C2286" s="24"/>
      <c r="D2286" t="str">
        <f t="shared" si="35"/>
        <v/>
      </c>
    </row>
    <row r="2287" spans="1:4" x14ac:dyDescent="0.25">
      <c r="A2287" s="23"/>
      <c r="B2287" s="24"/>
      <c r="C2287" s="24"/>
      <c r="D2287" t="str">
        <f t="shared" si="35"/>
        <v/>
      </c>
    </row>
    <row r="2288" spans="1:4" x14ac:dyDescent="0.25">
      <c r="A2288" s="23"/>
      <c r="B2288" s="24"/>
      <c r="C2288" s="24"/>
      <c r="D2288" t="str">
        <f t="shared" si="35"/>
        <v/>
      </c>
    </row>
    <row r="2289" spans="1:4" x14ac:dyDescent="0.25">
      <c r="A2289" s="23"/>
      <c r="B2289" s="24"/>
      <c r="C2289" s="24"/>
      <c r="D2289" t="str">
        <f t="shared" si="35"/>
        <v/>
      </c>
    </row>
    <row r="2290" spans="1:4" x14ac:dyDescent="0.25">
      <c r="A2290" s="23"/>
      <c r="B2290" s="24"/>
      <c r="C2290" s="24"/>
      <c r="D2290" t="str">
        <f t="shared" si="35"/>
        <v/>
      </c>
    </row>
    <row r="2291" spans="1:4" x14ac:dyDescent="0.25">
      <c r="A2291" s="23"/>
      <c r="B2291" s="24"/>
      <c r="C2291" s="24"/>
      <c r="D2291" t="str">
        <f t="shared" si="35"/>
        <v/>
      </c>
    </row>
    <row r="2292" spans="1:4" x14ac:dyDescent="0.25">
      <c r="A2292" s="23"/>
      <c r="B2292" s="24"/>
      <c r="C2292" s="24"/>
      <c r="D2292" t="str">
        <f t="shared" si="35"/>
        <v/>
      </c>
    </row>
    <row r="2293" spans="1:4" x14ac:dyDescent="0.25">
      <c r="A2293" s="23"/>
      <c r="B2293" s="24"/>
      <c r="C2293" s="24"/>
      <c r="D2293" t="str">
        <f t="shared" si="35"/>
        <v/>
      </c>
    </row>
    <row r="2294" spans="1:4" x14ac:dyDescent="0.25">
      <c r="A2294" s="23"/>
      <c r="B2294" s="24"/>
      <c r="C2294" s="24"/>
      <c r="D2294" t="str">
        <f t="shared" si="35"/>
        <v/>
      </c>
    </row>
    <row r="2295" spans="1:4" x14ac:dyDescent="0.25">
      <c r="A2295" s="23"/>
      <c r="B2295" s="24"/>
      <c r="C2295" s="24"/>
      <c r="D2295" t="str">
        <f t="shared" si="35"/>
        <v/>
      </c>
    </row>
    <row r="2296" spans="1:4" x14ac:dyDescent="0.25">
      <c r="A2296" s="23"/>
      <c r="B2296" s="24"/>
      <c r="C2296" s="24"/>
      <c r="D2296" t="str">
        <f t="shared" si="35"/>
        <v/>
      </c>
    </row>
    <row r="2297" spans="1:4" x14ac:dyDescent="0.25">
      <c r="A2297" s="23"/>
      <c r="B2297" s="24"/>
      <c r="C2297" s="24"/>
      <c r="D2297" t="str">
        <f t="shared" si="35"/>
        <v/>
      </c>
    </row>
    <row r="2298" spans="1:4" x14ac:dyDescent="0.25">
      <c r="A2298" s="23"/>
      <c r="B2298" s="24"/>
      <c r="C2298" s="24"/>
      <c r="D2298" t="str">
        <f t="shared" si="35"/>
        <v/>
      </c>
    </row>
    <row r="2299" spans="1:4" x14ac:dyDescent="0.25">
      <c r="A2299" s="23"/>
      <c r="B2299" s="24"/>
      <c r="C2299" s="24"/>
      <c r="D2299" t="str">
        <f t="shared" si="35"/>
        <v/>
      </c>
    </row>
    <row r="2300" spans="1:4" x14ac:dyDescent="0.25">
      <c r="A2300" s="23"/>
      <c r="B2300" s="24"/>
      <c r="C2300" s="24"/>
      <c r="D2300" t="str">
        <f t="shared" si="35"/>
        <v/>
      </c>
    </row>
    <row r="2301" spans="1:4" x14ac:dyDescent="0.25">
      <c r="A2301" s="23"/>
      <c r="B2301" s="24"/>
      <c r="C2301" s="24"/>
      <c r="D2301" t="str">
        <f t="shared" si="35"/>
        <v/>
      </c>
    </row>
    <row r="2302" spans="1:4" x14ac:dyDescent="0.25">
      <c r="A2302" s="23"/>
      <c r="B2302" s="24"/>
      <c r="C2302" s="24"/>
      <c r="D2302" t="str">
        <f t="shared" si="35"/>
        <v/>
      </c>
    </row>
    <row r="2303" spans="1:4" x14ac:dyDescent="0.25">
      <c r="A2303" s="23"/>
      <c r="B2303" s="24"/>
      <c r="C2303" s="24"/>
      <c r="D2303" t="str">
        <f t="shared" si="35"/>
        <v/>
      </c>
    </row>
    <row r="2304" spans="1:4" x14ac:dyDescent="0.25">
      <c r="A2304" s="23"/>
      <c r="B2304" s="24"/>
      <c r="C2304" s="24"/>
      <c r="D2304" t="str">
        <f t="shared" si="35"/>
        <v/>
      </c>
    </row>
    <row r="2305" spans="1:4" x14ac:dyDescent="0.25">
      <c r="A2305" s="23"/>
      <c r="B2305" s="24"/>
      <c r="C2305" s="24"/>
      <c r="D2305" t="str">
        <f t="shared" si="35"/>
        <v/>
      </c>
    </row>
    <row r="2306" spans="1:4" x14ac:dyDescent="0.25">
      <c r="A2306" s="23"/>
      <c r="B2306" s="24"/>
      <c r="C2306" s="24"/>
      <c r="D2306" t="str">
        <f t="shared" si="35"/>
        <v/>
      </c>
    </row>
    <row r="2307" spans="1:4" x14ac:dyDescent="0.25">
      <c r="A2307" s="23"/>
      <c r="B2307" s="24"/>
      <c r="C2307" s="24"/>
      <c r="D2307" t="str">
        <f t="shared" si="35"/>
        <v/>
      </c>
    </row>
    <row r="2308" spans="1:4" x14ac:dyDescent="0.25">
      <c r="A2308" s="23"/>
      <c r="B2308" s="24"/>
      <c r="C2308" s="24"/>
      <c r="D2308" t="str">
        <f t="shared" si="35"/>
        <v/>
      </c>
    </row>
    <row r="2309" spans="1:4" x14ac:dyDescent="0.25">
      <c r="A2309" s="23"/>
      <c r="B2309" s="24"/>
      <c r="C2309" s="24"/>
      <c r="D2309" t="str">
        <f t="shared" si="35"/>
        <v/>
      </c>
    </row>
    <row r="2310" spans="1:4" x14ac:dyDescent="0.25">
      <c r="A2310" s="23"/>
      <c r="B2310" s="24"/>
      <c r="C2310" s="24"/>
      <c r="D2310" t="str">
        <f t="shared" si="35"/>
        <v/>
      </c>
    </row>
    <row r="2311" spans="1:4" x14ac:dyDescent="0.25">
      <c r="A2311" s="23"/>
      <c r="B2311" s="24"/>
      <c r="C2311" s="24"/>
      <c r="D2311" t="str">
        <f t="shared" si="35"/>
        <v/>
      </c>
    </row>
    <row r="2312" spans="1:4" x14ac:dyDescent="0.25">
      <c r="A2312" s="23"/>
      <c r="B2312" s="24"/>
      <c r="C2312" s="24"/>
      <c r="D2312" t="str">
        <f t="shared" si="35"/>
        <v/>
      </c>
    </row>
    <row r="2313" spans="1:4" x14ac:dyDescent="0.25">
      <c r="A2313" s="23"/>
      <c r="B2313" s="24"/>
      <c r="C2313" s="24"/>
      <c r="D2313" t="str">
        <f t="shared" si="35"/>
        <v/>
      </c>
    </row>
    <row r="2314" spans="1:4" x14ac:dyDescent="0.25">
      <c r="A2314" s="23"/>
      <c r="B2314" s="24"/>
      <c r="C2314" s="24"/>
      <c r="D2314" t="str">
        <f t="shared" si="35"/>
        <v/>
      </c>
    </row>
    <row r="2315" spans="1:4" x14ac:dyDescent="0.25">
      <c r="A2315" s="23"/>
      <c r="B2315" s="24"/>
      <c r="C2315" s="24"/>
      <c r="D2315" t="str">
        <f t="shared" si="35"/>
        <v/>
      </c>
    </row>
    <row r="2316" spans="1:4" x14ac:dyDescent="0.25">
      <c r="A2316" s="23"/>
      <c r="B2316" s="24"/>
      <c r="C2316" s="24"/>
      <c r="D2316" t="str">
        <f t="shared" si="35"/>
        <v/>
      </c>
    </row>
    <row r="2317" spans="1:4" x14ac:dyDescent="0.25">
      <c r="A2317" s="23"/>
      <c r="B2317" s="24"/>
      <c r="C2317" s="24"/>
      <c r="D2317" t="str">
        <f t="shared" si="35"/>
        <v/>
      </c>
    </row>
    <row r="2318" spans="1:4" x14ac:dyDescent="0.25">
      <c r="A2318" s="23"/>
      <c r="B2318" s="24"/>
      <c r="C2318" s="24"/>
      <c r="D2318" t="str">
        <f t="shared" si="35"/>
        <v/>
      </c>
    </row>
    <row r="2319" spans="1:4" x14ac:dyDescent="0.25">
      <c r="A2319" s="23"/>
      <c r="B2319" s="24"/>
      <c r="C2319" s="24"/>
      <c r="D2319" t="str">
        <f t="shared" si="35"/>
        <v/>
      </c>
    </row>
    <row r="2320" spans="1:4" x14ac:dyDescent="0.25">
      <c r="A2320" s="23"/>
      <c r="B2320" s="24"/>
      <c r="C2320" s="24"/>
      <c r="D2320" t="str">
        <f t="shared" si="35"/>
        <v/>
      </c>
    </row>
    <row r="2321" spans="1:4" x14ac:dyDescent="0.25">
      <c r="A2321" s="23"/>
      <c r="B2321" s="24"/>
      <c r="C2321" s="24"/>
      <c r="D2321" t="str">
        <f t="shared" si="35"/>
        <v/>
      </c>
    </row>
    <row r="2322" spans="1:4" x14ac:dyDescent="0.25">
      <c r="A2322" s="23"/>
      <c r="B2322" s="24"/>
      <c r="C2322" s="24"/>
      <c r="D2322" t="str">
        <f t="shared" si="35"/>
        <v/>
      </c>
    </row>
    <row r="2323" spans="1:4" x14ac:dyDescent="0.25">
      <c r="A2323" s="23"/>
      <c r="B2323" s="24"/>
      <c r="C2323" s="24"/>
      <c r="D2323" t="str">
        <f t="shared" si="35"/>
        <v/>
      </c>
    </row>
    <row r="2324" spans="1:4" x14ac:dyDescent="0.25">
      <c r="A2324" s="23"/>
      <c r="B2324" s="24"/>
      <c r="C2324" s="24"/>
      <c r="D2324" t="str">
        <f t="shared" si="35"/>
        <v/>
      </c>
    </row>
    <row r="2325" spans="1:4" x14ac:dyDescent="0.25">
      <c r="A2325" s="23"/>
      <c r="B2325" s="24"/>
      <c r="C2325" s="24"/>
      <c r="D2325" t="str">
        <f t="shared" si="35"/>
        <v/>
      </c>
    </row>
    <row r="2326" spans="1:4" x14ac:dyDescent="0.25">
      <c r="A2326" s="23"/>
      <c r="B2326" s="24"/>
      <c r="C2326" s="24"/>
      <c r="D2326" t="str">
        <f t="shared" si="35"/>
        <v/>
      </c>
    </row>
    <row r="2327" spans="1:4" x14ac:dyDescent="0.25">
      <c r="A2327" s="23"/>
      <c r="B2327" s="24"/>
      <c r="C2327" s="24"/>
      <c r="D2327" t="str">
        <f t="shared" si="35"/>
        <v/>
      </c>
    </row>
    <row r="2328" spans="1:4" x14ac:dyDescent="0.25">
      <c r="A2328" s="23"/>
      <c r="B2328" s="24"/>
      <c r="C2328" s="24"/>
      <c r="D2328" t="str">
        <f t="shared" si="35"/>
        <v/>
      </c>
    </row>
    <row r="2329" spans="1:4" x14ac:dyDescent="0.25">
      <c r="A2329" s="23"/>
      <c r="B2329" s="24"/>
      <c r="C2329" s="24"/>
      <c r="D2329" t="str">
        <f t="shared" si="35"/>
        <v/>
      </c>
    </row>
    <row r="2330" spans="1:4" x14ac:dyDescent="0.25">
      <c r="A2330" s="23"/>
      <c r="B2330" s="24"/>
      <c r="C2330" s="24"/>
      <c r="D2330" t="str">
        <f t="shared" si="35"/>
        <v/>
      </c>
    </row>
    <row r="2331" spans="1:4" x14ac:dyDescent="0.25">
      <c r="A2331" s="23"/>
      <c r="B2331" s="24"/>
      <c r="C2331" s="24"/>
      <c r="D2331" t="str">
        <f t="shared" si="35"/>
        <v/>
      </c>
    </row>
    <row r="2332" spans="1:4" x14ac:dyDescent="0.25">
      <c r="A2332" s="23"/>
      <c r="B2332" s="24"/>
      <c r="C2332" s="24"/>
      <c r="D2332" t="str">
        <f t="shared" si="35"/>
        <v/>
      </c>
    </row>
    <row r="2333" spans="1:4" x14ac:dyDescent="0.25">
      <c r="A2333" s="23"/>
      <c r="B2333" s="24"/>
      <c r="C2333" s="24"/>
      <c r="D2333" t="str">
        <f t="shared" ref="D2333:D2396" si="36">IF(C2333="","",B2333)</f>
        <v/>
      </c>
    </row>
    <row r="2334" spans="1:4" x14ac:dyDescent="0.25">
      <c r="A2334" s="23"/>
      <c r="B2334" s="24"/>
      <c r="C2334" s="24"/>
      <c r="D2334" t="str">
        <f t="shared" si="36"/>
        <v/>
      </c>
    </row>
    <row r="2335" spans="1:4" x14ac:dyDescent="0.25">
      <c r="A2335" s="23"/>
      <c r="B2335" s="24"/>
      <c r="C2335" s="24"/>
      <c r="D2335" t="str">
        <f t="shared" si="36"/>
        <v/>
      </c>
    </row>
    <row r="2336" spans="1:4" x14ac:dyDescent="0.25">
      <c r="A2336" s="23"/>
      <c r="B2336" s="24"/>
      <c r="C2336" s="24"/>
      <c r="D2336" t="str">
        <f t="shared" si="36"/>
        <v/>
      </c>
    </row>
    <row r="2337" spans="1:4" x14ac:dyDescent="0.25">
      <c r="A2337" s="23"/>
      <c r="B2337" s="24"/>
      <c r="C2337" s="24"/>
      <c r="D2337" t="str">
        <f t="shared" si="36"/>
        <v/>
      </c>
    </row>
    <row r="2338" spans="1:4" x14ac:dyDescent="0.25">
      <c r="A2338" s="23"/>
      <c r="B2338" s="24"/>
      <c r="C2338" s="24"/>
      <c r="D2338" t="str">
        <f t="shared" si="36"/>
        <v/>
      </c>
    </row>
    <row r="2339" spans="1:4" x14ac:dyDescent="0.25">
      <c r="A2339" s="23"/>
      <c r="B2339" s="24"/>
      <c r="C2339" s="24"/>
      <c r="D2339" t="str">
        <f t="shared" si="36"/>
        <v/>
      </c>
    </row>
    <row r="2340" spans="1:4" x14ac:dyDescent="0.25">
      <c r="A2340" s="23"/>
      <c r="B2340" s="24"/>
      <c r="C2340" s="24"/>
      <c r="D2340" t="str">
        <f t="shared" si="36"/>
        <v/>
      </c>
    </row>
    <row r="2341" spans="1:4" x14ac:dyDescent="0.25">
      <c r="A2341" s="23"/>
      <c r="B2341" s="24"/>
      <c r="C2341" s="24"/>
      <c r="D2341" t="str">
        <f t="shared" si="36"/>
        <v/>
      </c>
    </row>
    <row r="2342" spans="1:4" x14ac:dyDescent="0.25">
      <c r="A2342" s="23"/>
      <c r="B2342" s="24"/>
      <c r="C2342" s="24"/>
      <c r="D2342" t="str">
        <f t="shared" si="36"/>
        <v/>
      </c>
    </row>
    <row r="2343" spans="1:4" x14ac:dyDescent="0.25">
      <c r="A2343" s="23"/>
      <c r="B2343" s="24"/>
      <c r="C2343" s="24"/>
      <c r="D2343" t="str">
        <f t="shared" si="36"/>
        <v/>
      </c>
    </row>
    <row r="2344" spans="1:4" x14ac:dyDescent="0.25">
      <c r="A2344" s="23"/>
      <c r="B2344" s="24"/>
      <c r="C2344" s="24"/>
      <c r="D2344" t="str">
        <f t="shared" si="36"/>
        <v/>
      </c>
    </row>
    <row r="2345" spans="1:4" x14ac:dyDescent="0.25">
      <c r="A2345" s="23"/>
      <c r="B2345" s="24"/>
      <c r="C2345" s="24"/>
      <c r="D2345" t="str">
        <f t="shared" si="36"/>
        <v/>
      </c>
    </row>
    <row r="2346" spans="1:4" x14ac:dyDescent="0.25">
      <c r="A2346" s="23"/>
      <c r="B2346" s="24"/>
      <c r="C2346" s="24"/>
      <c r="D2346" t="str">
        <f t="shared" si="36"/>
        <v/>
      </c>
    </row>
    <row r="2347" spans="1:4" x14ac:dyDescent="0.25">
      <c r="A2347" s="23"/>
      <c r="B2347" s="24"/>
      <c r="C2347" s="24"/>
      <c r="D2347" t="str">
        <f t="shared" si="36"/>
        <v/>
      </c>
    </row>
    <row r="2348" spans="1:4" x14ac:dyDescent="0.25">
      <c r="A2348" s="23"/>
      <c r="B2348" s="24"/>
      <c r="C2348" s="24"/>
      <c r="D2348" t="str">
        <f t="shared" si="36"/>
        <v/>
      </c>
    </row>
    <row r="2349" spans="1:4" x14ac:dyDescent="0.25">
      <c r="A2349" s="23"/>
      <c r="B2349" s="24"/>
      <c r="C2349" s="24"/>
      <c r="D2349" t="str">
        <f t="shared" si="36"/>
        <v/>
      </c>
    </row>
    <row r="2350" spans="1:4" x14ac:dyDescent="0.25">
      <c r="A2350" s="23"/>
      <c r="B2350" s="24"/>
      <c r="C2350" s="24"/>
      <c r="D2350" t="str">
        <f t="shared" si="36"/>
        <v/>
      </c>
    </row>
    <row r="2351" spans="1:4" x14ac:dyDescent="0.25">
      <c r="A2351" s="23"/>
      <c r="B2351" s="24"/>
      <c r="C2351" s="24"/>
      <c r="D2351" t="str">
        <f t="shared" si="36"/>
        <v/>
      </c>
    </row>
    <row r="2352" spans="1:4" x14ac:dyDescent="0.25">
      <c r="A2352" s="23"/>
      <c r="B2352" s="24"/>
      <c r="C2352" s="24"/>
      <c r="D2352" t="str">
        <f t="shared" si="36"/>
        <v/>
      </c>
    </row>
    <row r="2353" spans="1:4" x14ac:dyDescent="0.25">
      <c r="A2353" s="23"/>
      <c r="B2353" s="24"/>
      <c r="C2353" s="24"/>
      <c r="D2353" t="str">
        <f t="shared" si="36"/>
        <v/>
      </c>
    </row>
    <row r="2354" spans="1:4" x14ac:dyDescent="0.25">
      <c r="A2354" s="23"/>
      <c r="B2354" s="24"/>
      <c r="C2354" s="24"/>
      <c r="D2354" t="str">
        <f t="shared" si="36"/>
        <v/>
      </c>
    </row>
    <row r="2355" spans="1:4" x14ac:dyDescent="0.25">
      <c r="A2355" s="23"/>
      <c r="B2355" s="24"/>
      <c r="C2355" s="24"/>
      <c r="D2355" t="str">
        <f t="shared" si="36"/>
        <v/>
      </c>
    </row>
    <row r="2356" spans="1:4" x14ac:dyDescent="0.25">
      <c r="A2356" s="23"/>
      <c r="B2356" s="24"/>
      <c r="C2356" s="24"/>
      <c r="D2356" t="str">
        <f t="shared" si="36"/>
        <v/>
      </c>
    </row>
    <row r="2357" spans="1:4" x14ac:dyDescent="0.25">
      <c r="A2357" s="23"/>
      <c r="B2357" s="24"/>
      <c r="C2357" s="24"/>
      <c r="D2357" t="str">
        <f t="shared" si="36"/>
        <v/>
      </c>
    </row>
    <row r="2358" spans="1:4" x14ac:dyDescent="0.25">
      <c r="A2358" s="23"/>
      <c r="B2358" s="24"/>
      <c r="C2358" s="24"/>
      <c r="D2358" t="str">
        <f t="shared" si="36"/>
        <v/>
      </c>
    </row>
    <row r="2359" spans="1:4" x14ac:dyDescent="0.25">
      <c r="A2359" s="23"/>
      <c r="B2359" s="24"/>
      <c r="C2359" s="24"/>
      <c r="D2359" t="str">
        <f t="shared" si="36"/>
        <v/>
      </c>
    </row>
    <row r="2360" spans="1:4" x14ac:dyDescent="0.25">
      <c r="A2360" s="23"/>
      <c r="B2360" s="24"/>
      <c r="C2360" s="24"/>
      <c r="D2360" t="str">
        <f t="shared" si="36"/>
        <v/>
      </c>
    </row>
    <row r="2361" spans="1:4" x14ac:dyDescent="0.25">
      <c r="A2361" s="23"/>
      <c r="B2361" s="24"/>
      <c r="C2361" s="24"/>
      <c r="D2361" t="str">
        <f t="shared" si="36"/>
        <v/>
      </c>
    </row>
    <row r="2362" spans="1:4" x14ac:dyDescent="0.25">
      <c r="A2362" s="23"/>
      <c r="B2362" s="24"/>
      <c r="C2362" s="24"/>
      <c r="D2362" t="str">
        <f t="shared" si="36"/>
        <v/>
      </c>
    </row>
    <row r="2363" spans="1:4" x14ac:dyDescent="0.25">
      <c r="A2363" s="23"/>
      <c r="B2363" s="24"/>
      <c r="C2363" s="24"/>
      <c r="D2363" t="str">
        <f t="shared" si="36"/>
        <v/>
      </c>
    </row>
    <row r="2364" spans="1:4" x14ac:dyDescent="0.25">
      <c r="A2364" s="23"/>
      <c r="B2364" s="24"/>
      <c r="C2364" s="24"/>
      <c r="D2364" t="str">
        <f t="shared" si="36"/>
        <v/>
      </c>
    </row>
    <row r="2365" spans="1:4" x14ac:dyDescent="0.25">
      <c r="A2365" s="23"/>
      <c r="B2365" s="24"/>
      <c r="C2365" s="24"/>
      <c r="D2365" t="str">
        <f t="shared" si="36"/>
        <v/>
      </c>
    </row>
    <row r="2366" spans="1:4" x14ac:dyDescent="0.25">
      <c r="A2366" s="23"/>
      <c r="B2366" s="24"/>
      <c r="C2366" s="24"/>
      <c r="D2366" t="str">
        <f t="shared" si="36"/>
        <v/>
      </c>
    </row>
    <row r="2367" spans="1:4" x14ac:dyDescent="0.25">
      <c r="A2367" s="23"/>
      <c r="B2367" s="24"/>
      <c r="C2367" s="24"/>
      <c r="D2367" t="str">
        <f t="shared" si="36"/>
        <v/>
      </c>
    </row>
    <row r="2368" spans="1:4" x14ac:dyDescent="0.25">
      <c r="A2368" s="23"/>
      <c r="B2368" s="24"/>
      <c r="C2368" s="24"/>
      <c r="D2368" t="str">
        <f t="shared" si="36"/>
        <v/>
      </c>
    </row>
    <row r="2369" spans="1:4" x14ac:dyDescent="0.25">
      <c r="A2369" s="23"/>
      <c r="B2369" s="24"/>
      <c r="C2369" s="24"/>
      <c r="D2369" t="str">
        <f t="shared" si="36"/>
        <v/>
      </c>
    </row>
    <row r="2370" spans="1:4" x14ac:dyDescent="0.25">
      <c r="A2370" s="23"/>
      <c r="B2370" s="24"/>
      <c r="C2370" s="24"/>
      <c r="D2370" t="str">
        <f t="shared" si="36"/>
        <v/>
      </c>
    </row>
    <row r="2371" spans="1:4" x14ac:dyDescent="0.25">
      <c r="A2371" s="23"/>
      <c r="B2371" s="24"/>
      <c r="C2371" s="24"/>
      <c r="D2371" t="str">
        <f t="shared" si="36"/>
        <v/>
      </c>
    </row>
    <row r="2372" spans="1:4" x14ac:dyDescent="0.25">
      <c r="A2372" s="23"/>
      <c r="B2372" s="24"/>
      <c r="C2372" s="24"/>
      <c r="D2372" t="str">
        <f t="shared" si="36"/>
        <v/>
      </c>
    </row>
    <row r="2373" spans="1:4" x14ac:dyDescent="0.25">
      <c r="A2373" s="23"/>
      <c r="B2373" s="24"/>
      <c r="C2373" s="24"/>
      <c r="D2373" t="str">
        <f t="shared" si="36"/>
        <v/>
      </c>
    </row>
    <row r="2374" spans="1:4" x14ac:dyDescent="0.25">
      <c r="A2374" s="23"/>
      <c r="B2374" s="24"/>
      <c r="C2374" s="24"/>
      <c r="D2374" t="str">
        <f t="shared" si="36"/>
        <v/>
      </c>
    </row>
    <row r="2375" spans="1:4" x14ac:dyDescent="0.25">
      <c r="A2375" s="23"/>
      <c r="B2375" s="24"/>
      <c r="C2375" s="24"/>
      <c r="D2375" t="str">
        <f t="shared" si="36"/>
        <v/>
      </c>
    </row>
    <row r="2376" spans="1:4" x14ac:dyDescent="0.25">
      <c r="A2376" s="23"/>
      <c r="B2376" s="24"/>
      <c r="C2376" s="24"/>
      <c r="D2376" t="str">
        <f t="shared" si="36"/>
        <v/>
      </c>
    </row>
    <row r="2377" spans="1:4" x14ac:dyDescent="0.25">
      <c r="A2377" s="23"/>
      <c r="B2377" s="24"/>
      <c r="C2377" s="24"/>
      <c r="D2377" t="str">
        <f t="shared" si="36"/>
        <v/>
      </c>
    </row>
    <row r="2378" spans="1:4" x14ac:dyDescent="0.25">
      <c r="A2378" s="23"/>
      <c r="B2378" s="24"/>
      <c r="C2378" s="24"/>
      <c r="D2378" t="str">
        <f t="shared" si="36"/>
        <v/>
      </c>
    </row>
    <row r="2379" spans="1:4" x14ac:dyDescent="0.25">
      <c r="A2379" s="23"/>
      <c r="B2379" s="24"/>
      <c r="C2379" s="24"/>
      <c r="D2379" t="str">
        <f t="shared" si="36"/>
        <v/>
      </c>
    </row>
    <row r="2380" spans="1:4" x14ac:dyDescent="0.25">
      <c r="A2380" s="23"/>
      <c r="B2380" s="24"/>
      <c r="C2380" s="24"/>
      <c r="D2380" t="str">
        <f t="shared" si="36"/>
        <v/>
      </c>
    </row>
    <row r="2381" spans="1:4" x14ac:dyDescent="0.25">
      <c r="A2381" s="23"/>
      <c r="B2381" s="24"/>
      <c r="C2381" s="24"/>
      <c r="D2381" t="str">
        <f t="shared" si="36"/>
        <v/>
      </c>
    </row>
    <row r="2382" spans="1:4" x14ac:dyDescent="0.25">
      <c r="A2382" s="23"/>
      <c r="B2382" s="24"/>
      <c r="C2382" s="24"/>
      <c r="D2382" t="str">
        <f t="shared" si="36"/>
        <v/>
      </c>
    </row>
    <row r="2383" spans="1:4" x14ac:dyDescent="0.25">
      <c r="A2383" s="23"/>
      <c r="B2383" s="24"/>
      <c r="C2383" s="24"/>
      <c r="D2383" t="str">
        <f t="shared" si="36"/>
        <v/>
      </c>
    </row>
    <row r="2384" spans="1:4" x14ac:dyDescent="0.25">
      <c r="A2384" s="23"/>
      <c r="B2384" s="24"/>
      <c r="C2384" s="24"/>
      <c r="D2384" t="str">
        <f t="shared" si="36"/>
        <v/>
      </c>
    </row>
    <row r="2385" spans="1:4" x14ac:dyDescent="0.25">
      <c r="A2385" s="23"/>
      <c r="B2385" s="24"/>
      <c r="C2385" s="24"/>
      <c r="D2385" t="str">
        <f t="shared" si="36"/>
        <v/>
      </c>
    </row>
    <row r="2386" spans="1:4" x14ac:dyDescent="0.25">
      <c r="A2386" s="23"/>
      <c r="B2386" s="24"/>
      <c r="C2386" s="24"/>
      <c r="D2386" t="str">
        <f t="shared" si="36"/>
        <v/>
      </c>
    </row>
    <row r="2387" spans="1:4" x14ac:dyDescent="0.25">
      <c r="A2387" s="23"/>
      <c r="B2387" s="24"/>
      <c r="C2387" s="24"/>
      <c r="D2387" t="str">
        <f t="shared" si="36"/>
        <v/>
      </c>
    </row>
    <row r="2388" spans="1:4" x14ac:dyDescent="0.25">
      <c r="A2388" s="23"/>
      <c r="B2388" s="24"/>
      <c r="C2388" s="24"/>
      <c r="D2388" t="str">
        <f t="shared" si="36"/>
        <v/>
      </c>
    </row>
    <row r="2389" spans="1:4" x14ac:dyDescent="0.25">
      <c r="A2389" s="23"/>
      <c r="B2389" s="24"/>
      <c r="C2389" s="24"/>
      <c r="D2389" t="str">
        <f t="shared" si="36"/>
        <v/>
      </c>
    </row>
    <row r="2390" spans="1:4" x14ac:dyDescent="0.25">
      <c r="A2390" s="23"/>
      <c r="B2390" s="24"/>
      <c r="C2390" s="24"/>
      <c r="D2390" t="str">
        <f t="shared" si="36"/>
        <v/>
      </c>
    </row>
    <row r="2391" spans="1:4" x14ac:dyDescent="0.25">
      <c r="A2391" s="23"/>
      <c r="B2391" s="24"/>
      <c r="C2391" s="24"/>
      <c r="D2391" t="str">
        <f t="shared" si="36"/>
        <v/>
      </c>
    </row>
    <row r="2392" spans="1:4" x14ac:dyDescent="0.25">
      <c r="A2392" s="23"/>
      <c r="B2392" s="24"/>
      <c r="C2392" s="24"/>
      <c r="D2392" t="str">
        <f t="shared" si="36"/>
        <v/>
      </c>
    </row>
    <row r="2393" spans="1:4" x14ac:dyDescent="0.25">
      <c r="A2393" s="23"/>
      <c r="B2393" s="24"/>
      <c r="C2393" s="24"/>
      <c r="D2393" t="str">
        <f t="shared" si="36"/>
        <v/>
      </c>
    </row>
    <row r="2394" spans="1:4" x14ac:dyDescent="0.25">
      <c r="A2394" s="23"/>
      <c r="B2394" s="24"/>
      <c r="C2394" s="24"/>
      <c r="D2394" t="str">
        <f t="shared" si="36"/>
        <v/>
      </c>
    </row>
    <row r="2395" spans="1:4" x14ac:dyDescent="0.25">
      <c r="A2395" s="23"/>
      <c r="B2395" s="24"/>
      <c r="C2395" s="24"/>
      <c r="D2395" t="str">
        <f t="shared" si="36"/>
        <v/>
      </c>
    </row>
    <row r="2396" spans="1:4" x14ac:dyDescent="0.25">
      <c r="A2396" s="23"/>
      <c r="B2396" s="24"/>
      <c r="C2396" s="24"/>
      <c r="D2396" t="str">
        <f t="shared" si="36"/>
        <v/>
      </c>
    </row>
    <row r="2397" spans="1:4" x14ac:dyDescent="0.25">
      <c r="A2397" s="23"/>
      <c r="B2397" s="24"/>
      <c r="C2397" s="24"/>
      <c r="D2397" t="str">
        <f t="shared" ref="D2397:D2460" si="37">IF(C2397="","",B2397)</f>
        <v/>
      </c>
    </row>
    <row r="2398" spans="1:4" x14ac:dyDescent="0.25">
      <c r="A2398" s="23"/>
      <c r="B2398" s="24"/>
      <c r="C2398" s="24"/>
      <c r="D2398" t="str">
        <f t="shared" si="37"/>
        <v/>
      </c>
    </row>
    <row r="2399" spans="1:4" x14ac:dyDescent="0.25">
      <c r="A2399" s="23"/>
      <c r="B2399" s="24"/>
      <c r="C2399" s="24"/>
      <c r="D2399" t="str">
        <f t="shared" si="37"/>
        <v/>
      </c>
    </row>
    <row r="2400" spans="1:4" x14ac:dyDescent="0.25">
      <c r="A2400" s="23"/>
      <c r="B2400" s="24"/>
      <c r="C2400" s="24"/>
      <c r="D2400" t="str">
        <f t="shared" si="37"/>
        <v/>
      </c>
    </row>
    <row r="2401" spans="1:4" x14ac:dyDescent="0.25">
      <c r="A2401" s="23"/>
      <c r="B2401" s="24"/>
      <c r="C2401" s="24"/>
      <c r="D2401" t="str">
        <f t="shared" si="37"/>
        <v/>
      </c>
    </row>
    <row r="2402" spans="1:4" x14ac:dyDescent="0.25">
      <c r="A2402" s="23"/>
      <c r="B2402" s="24"/>
      <c r="C2402" s="24"/>
      <c r="D2402" t="str">
        <f t="shared" si="37"/>
        <v/>
      </c>
    </row>
    <row r="2403" spans="1:4" x14ac:dyDescent="0.25">
      <c r="A2403" s="23"/>
      <c r="B2403" s="24"/>
      <c r="C2403" s="24"/>
      <c r="D2403" t="str">
        <f t="shared" si="37"/>
        <v/>
      </c>
    </row>
    <row r="2404" spans="1:4" x14ac:dyDescent="0.25">
      <c r="A2404" s="23"/>
      <c r="B2404" s="24"/>
      <c r="C2404" s="24"/>
      <c r="D2404" t="str">
        <f t="shared" si="37"/>
        <v/>
      </c>
    </row>
    <row r="2405" spans="1:4" x14ac:dyDescent="0.25">
      <c r="A2405" s="23"/>
      <c r="B2405" s="24"/>
      <c r="C2405" s="24"/>
      <c r="D2405" t="str">
        <f t="shared" si="37"/>
        <v/>
      </c>
    </row>
    <row r="2406" spans="1:4" x14ac:dyDescent="0.25">
      <c r="A2406" s="23"/>
      <c r="B2406" s="24"/>
      <c r="C2406" s="24"/>
      <c r="D2406" t="str">
        <f t="shared" si="37"/>
        <v/>
      </c>
    </row>
    <row r="2407" spans="1:4" x14ac:dyDescent="0.25">
      <c r="A2407" s="23"/>
      <c r="B2407" s="24"/>
      <c r="C2407" s="24"/>
      <c r="D2407" t="str">
        <f t="shared" si="37"/>
        <v/>
      </c>
    </row>
    <row r="2408" spans="1:4" x14ac:dyDescent="0.25">
      <c r="A2408" s="23"/>
      <c r="B2408" s="24"/>
      <c r="C2408" s="24"/>
      <c r="D2408" t="str">
        <f t="shared" si="37"/>
        <v/>
      </c>
    </row>
    <row r="2409" spans="1:4" x14ac:dyDescent="0.25">
      <c r="A2409" s="23"/>
      <c r="B2409" s="24"/>
      <c r="C2409" s="24"/>
      <c r="D2409" t="str">
        <f t="shared" si="37"/>
        <v/>
      </c>
    </row>
    <row r="2410" spans="1:4" x14ac:dyDescent="0.25">
      <c r="A2410" s="23"/>
      <c r="B2410" s="24"/>
      <c r="C2410" s="24"/>
      <c r="D2410" t="str">
        <f t="shared" si="37"/>
        <v/>
      </c>
    </row>
    <row r="2411" spans="1:4" x14ac:dyDescent="0.25">
      <c r="A2411" s="23"/>
      <c r="B2411" s="24"/>
      <c r="C2411" s="24"/>
      <c r="D2411" t="str">
        <f t="shared" si="37"/>
        <v/>
      </c>
    </row>
    <row r="2412" spans="1:4" x14ac:dyDescent="0.25">
      <c r="A2412" s="23"/>
      <c r="B2412" s="24"/>
      <c r="C2412" s="24"/>
      <c r="D2412" t="str">
        <f t="shared" si="37"/>
        <v/>
      </c>
    </row>
    <row r="2413" spans="1:4" x14ac:dyDescent="0.25">
      <c r="A2413" s="23"/>
      <c r="B2413" s="24"/>
      <c r="C2413" s="24"/>
      <c r="D2413" t="str">
        <f t="shared" si="37"/>
        <v/>
      </c>
    </row>
    <row r="2414" spans="1:4" x14ac:dyDescent="0.25">
      <c r="A2414" s="23"/>
      <c r="B2414" s="24"/>
      <c r="C2414" s="24"/>
      <c r="D2414" t="str">
        <f t="shared" si="37"/>
        <v/>
      </c>
    </row>
    <row r="2415" spans="1:4" x14ac:dyDescent="0.25">
      <c r="A2415" s="23"/>
      <c r="B2415" s="24"/>
      <c r="C2415" s="24"/>
      <c r="D2415" t="str">
        <f t="shared" si="37"/>
        <v/>
      </c>
    </row>
    <row r="2416" spans="1:4" x14ac:dyDescent="0.25">
      <c r="A2416" s="23"/>
      <c r="B2416" s="24"/>
      <c r="C2416" s="24"/>
      <c r="D2416" t="str">
        <f t="shared" si="37"/>
        <v/>
      </c>
    </row>
    <row r="2417" spans="1:4" x14ac:dyDescent="0.25">
      <c r="A2417" s="23"/>
      <c r="B2417" s="24"/>
      <c r="C2417" s="24"/>
      <c r="D2417" t="str">
        <f t="shared" si="37"/>
        <v/>
      </c>
    </row>
    <row r="2418" spans="1:4" x14ac:dyDescent="0.25">
      <c r="A2418" s="23"/>
      <c r="B2418" s="24"/>
      <c r="C2418" s="24"/>
      <c r="D2418" t="str">
        <f t="shared" si="37"/>
        <v/>
      </c>
    </row>
    <row r="2419" spans="1:4" x14ac:dyDescent="0.25">
      <c r="A2419" s="23"/>
      <c r="B2419" s="24"/>
      <c r="C2419" s="24"/>
      <c r="D2419" t="str">
        <f t="shared" si="37"/>
        <v/>
      </c>
    </row>
    <row r="2420" spans="1:4" x14ac:dyDescent="0.25">
      <c r="A2420" s="23"/>
      <c r="B2420" s="24"/>
      <c r="C2420" s="24"/>
      <c r="D2420" t="str">
        <f t="shared" si="37"/>
        <v/>
      </c>
    </row>
    <row r="2421" spans="1:4" x14ac:dyDescent="0.25">
      <c r="A2421" s="23"/>
      <c r="B2421" s="24"/>
      <c r="C2421" s="24"/>
      <c r="D2421" t="str">
        <f t="shared" si="37"/>
        <v/>
      </c>
    </row>
    <row r="2422" spans="1:4" x14ac:dyDescent="0.25">
      <c r="A2422" s="23"/>
      <c r="B2422" s="24"/>
      <c r="C2422" s="24"/>
      <c r="D2422" t="str">
        <f t="shared" si="37"/>
        <v/>
      </c>
    </row>
    <row r="2423" spans="1:4" x14ac:dyDescent="0.25">
      <c r="A2423" s="23"/>
      <c r="B2423" s="24"/>
      <c r="C2423" s="24"/>
      <c r="D2423" t="str">
        <f t="shared" si="37"/>
        <v/>
      </c>
    </row>
    <row r="2424" spans="1:4" x14ac:dyDescent="0.25">
      <c r="A2424" s="23"/>
      <c r="B2424" s="24"/>
      <c r="C2424" s="24"/>
      <c r="D2424" t="str">
        <f t="shared" si="37"/>
        <v/>
      </c>
    </row>
    <row r="2425" spans="1:4" x14ac:dyDescent="0.25">
      <c r="A2425" s="23"/>
      <c r="B2425" s="24"/>
      <c r="C2425" s="24"/>
      <c r="D2425" t="str">
        <f t="shared" si="37"/>
        <v/>
      </c>
    </row>
    <row r="2426" spans="1:4" x14ac:dyDescent="0.25">
      <c r="A2426" s="23"/>
      <c r="B2426" s="24"/>
      <c r="C2426" s="24"/>
      <c r="D2426" t="str">
        <f t="shared" si="37"/>
        <v/>
      </c>
    </row>
    <row r="2427" spans="1:4" x14ac:dyDescent="0.25">
      <c r="A2427" s="23"/>
      <c r="B2427" s="24"/>
      <c r="C2427" s="24"/>
      <c r="D2427" t="str">
        <f t="shared" si="37"/>
        <v/>
      </c>
    </row>
    <row r="2428" spans="1:4" x14ac:dyDescent="0.25">
      <c r="A2428" s="23"/>
      <c r="B2428" s="24"/>
      <c r="C2428" s="24"/>
      <c r="D2428" t="str">
        <f t="shared" si="37"/>
        <v/>
      </c>
    </row>
    <row r="2429" spans="1:4" x14ac:dyDescent="0.25">
      <c r="A2429" s="23"/>
      <c r="B2429" s="24"/>
      <c r="C2429" s="24"/>
      <c r="D2429" t="str">
        <f t="shared" si="37"/>
        <v/>
      </c>
    </row>
    <row r="2430" spans="1:4" x14ac:dyDescent="0.25">
      <c r="A2430" s="23"/>
      <c r="B2430" s="24"/>
      <c r="C2430" s="24"/>
      <c r="D2430" t="str">
        <f t="shared" si="37"/>
        <v/>
      </c>
    </row>
    <row r="2431" spans="1:4" x14ac:dyDescent="0.25">
      <c r="A2431" s="23"/>
      <c r="B2431" s="24"/>
      <c r="C2431" s="24"/>
      <c r="D2431" t="str">
        <f t="shared" si="37"/>
        <v/>
      </c>
    </row>
    <row r="2432" spans="1:4" x14ac:dyDescent="0.25">
      <c r="A2432" s="23"/>
      <c r="B2432" s="24"/>
      <c r="C2432" s="24"/>
      <c r="D2432" t="str">
        <f t="shared" si="37"/>
        <v/>
      </c>
    </row>
    <row r="2433" spans="1:4" x14ac:dyDescent="0.25">
      <c r="A2433" s="23"/>
      <c r="B2433" s="24"/>
      <c r="C2433" s="24"/>
      <c r="D2433" t="str">
        <f t="shared" si="37"/>
        <v/>
      </c>
    </row>
    <row r="2434" spans="1:4" x14ac:dyDescent="0.25">
      <c r="A2434" s="23"/>
      <c r="B2434" s="24"/>
      <c r="C2434" s="24"/>
      <c r="D2434" t="str">
        <f t="shared" si="37"/>
        <v/>
      </c>
    </row>
    <row r="2435" spans="1:4" x14ac:dyDescent="0.25">
      <c r="A2435" s="23"/>
      <c r="B2435" s="24"/>
      <c r="C2435" s="24"/>
      <c r="D2435" t="str">
        <f t="shared" si="37"/>
        <v/>
      </c>
    </row>
    <row r="2436" spans="1:4" x14ac:dyDescent="0.25">
      <c r="A2436" s="23"/>
      <c r="B2436" s="24"/>
      <c r="C2436" s="24"/>
      <c r="D2436" t="str">
        <f t="shared" si="37"/>
        <v/>
      </c>
    </row>
    <row r="2437" spans="1:4" x14ac:dyDescent="0.25">
      <c r="A2437" s="23"/>
      <c r="B2437" s="24"/>
      <c r="C2437" s="24"/>
      <c r="D2437" t="str">
        <f t="shared" si="37"/>
        <v/>
      </c>
    </row>
    <row r="2438" spans="1:4" x14ac:dyDescent="0.25">
      <c r="A2438" s="23"/>
      <c r="B2438" s="24"/>
      <c r="C2438" s="24"/>
      <c r="D2438" t="str">
        <f t="shared" si="37"/>
        <v/>
      </c>
    </row>
    <row r="2439" spans="1:4" x14ac:dyDescent="0.25">
      <c r="A2439" s="23"/>
      <c r="B2439" s="24"/>
      <c r="C2439" s="24"/>
      <c r="D2439" t="str">
        <f t="shared" si="37"/>
        <v/>
      </c>
    </row>
    <row r="2440" spans="1:4" x14ac:dyDescent="0.25">
      <c r="A2440" s="23"/>
      <c r="B2440" s="24"/>
      <c r="C2440" s="24"/>
      <c r="D2440" t="str">
        <f t="shared" si="37"/>
        <v/>
      </c>
    </row>
    <row r="2441" spans="1:4" x14ac:dyDescent="0.25">
      <c r="A2441" s="23"/>
      <c r="B2441" s="24"/>
      <c r="C2441" s="24"/>
      <c r="D2441" t="str">
        <f t="shared" si="37"/>
        <v/>
      </c>
    </row>
    <row r="2442" spans="1:4" x14ac:dyDescent="0.25">
      <c r="A2442" s="23"/>
      <c r="B2442" s="24"/>
      <c r="C2442" s="24"/>
      <c r="D2442" t="str">
        <f t="shared" si="37"/>
        <v/>
      </c>
    </row>
    <row r="2443" spans="1:4" x14ac:dyDescent="0.25">
      <c r="A2443" s="23"/>
      <c r="B2443" s="24"/>
      <c r="C2443" s="24"/>
      <c r="D2443" t="str">
        <f t="shared" si="37"/>
        <v/>
      </c>
    </row>
    <row r="2444" spans="1:4" x14ac:dyDescent="0.25">
      <c r="A2444" s="23"/>
      <c r="B2444" s="24"/>
      <c r="C2444" s="24"/>
      <c r="D2444" t="str">
        <f t="shared" si="37"/>
        <v/>
      </c>
    </row>
    <row r="2445" spans="1:4" x14ac:dyDescent="0.25">
      <c r="A2445" s="23"/>
      <c r="B2445" s="24"/>
      <c r="C2445" s="24"/>
      <c r="D2445" t="str">
        <f t="shared" si="37"/>
        <v/>
      </c>
    </row>
    <row r="2446" spans="1:4" x14ac:dyDescent="0.25">
      <c r="A2446" s="23"/>
      <c r="B2446" s="24"/>
      <c r="C2446" s="24"/>
      <c r="D2446" t="str">
        <f t="shared" si="37"/>
        <v/>
      </c>
    </row>
    <row r="2447" spans="1:4" x14ac:dyDescent="0.25">
      <c r="A2447" s="23"/>
      <c r="B2447" s="24"/>
      <c r="C2447" s="24"/>
      <c r="D2447" t="str">
        <f t="shared" si="37"/>
        <v/>
      </c>
    </row>
    <row r="2448" spans="1:4" x14ac:dyDescent="0.25">
      <c r="A2448" s="23"/>
      <c r="B2448" s="24"/>
      <c r="C2448" s="24"/>
      <c r="D2448" t="str">
        <f t="shared" si="37"/>
        <v/>
      </c>
    </row>
    <row r="2449" spans="1:4" x14ac:dyDescent="0.25">
      <c r="A2449" s="23"/>
      <c r="B2449" s="24"/>
      <c r="C2449" s="24"/>
      <c r="D2449" t="str">
        <f t="shared" si="37"/>
        <v/>
      </c>
    </row>
    <row r="2450" spans="1:4" x14ac:dyDescent="0.25">
      <c r="A2450" s="23"/>
      <c r="B2450" s="24"/>
      <c r="C2450" s="24"/>
      <c r="D2450" t="str">
        <f t="shared" si="37"/>
        <v/>
      </c>
    </row>
    <row r="2451" spans="1:4" x14ac:dyDescent="0.25">
      <c r="A2451" s="23"/>
      <c r="B2451" s="24"/>
      <c r="C2451" s="24"/>
      <c r="D2451" t="str">
        <f t="shared" si="37"/>
        <v/>
      </c>
    </row>
    <row r="2452" spans="1:4" x14ac:dyDescent="0.25">
      <c r="A2452" s="23"/>
      <c r="B2452" s="24"/>
      <c r="C2452" s="24"/>
      <c r="D2452" t="str">
        <f t="shared" si="37"/>
        <v/>
      </c>
    </row>
    <row r="2453" spans="1:4" x14ac:dyDescent="0.25">
      <c r="A2453" s="23"/>
      <c r="B2453" s="24"/>
      <c r="C2453" s="24"/>
      <c r="D2453" t="str">
        <f t="shared" si="37"/>
        <v/>
      </c>
    </row>
    <row r="2454" spans="1:4" x14ac:dyDescent="0.25">
      <c r="A2454" s="23"/>
      <c r="B2454" s="24"/>
      <c r="C2454" s="24"/>
      <c r="D2454" t="str">
        <f t="shared" si="37"/>
        <v/>
      </c>
    </row>
    <row r="2455" spans="1:4" x14ac:dyDescent="0.25">
      <c r="A2455" s="23"/>
      <c r="B2455" s="24"/>
      <c r="C2455" s="24"/>
      <c r="D2455" t="str">
        <f t="shared" si="37"/>
        <v/>
      </c>
    </row>
    <row r="2456" spans="1:4" x14ac:dyDescent="0.25">
      <c r="A2456" s="23"/>
      <c r="B2456" s="24"/>
      <c r="C2456" s="24"/>
      <c r="D2456" t="str">
        <f t="shared" si="37"/>
        <v/>
      </c>
    </row>
    <row r="2457" spans="1:4" x14ac:dyDescent="0.25">
      <c r="A2457" s="23"/>
      <c r="B2457" s="24"/>
      <c r="C2457" s="24"/>
      <c r="D2457" t="str">
        <f t="shared" si="37"/>
        <v/>
      </c>
    </row>
    <row r="2458" spans="1:4" x14ac:dyDescent="0.25">
      <c r="A2458" s="23"/>
      <c r="B2458" s="24"/>
      <c r="C2458" s="24"/>
      <c r="D2458" t="str">
        <f t="shared" si="37"/>
        <v/>
      </c>
    </row>
    <row r="2459" spans="1:4" x14ac:dyDescent="0.25">
      <c r="A2459" s="23"/>
      <c r="B2459" s="24"/>
      <c r="C2459" s="24"/>
      <c r="D2459" t="str">
        <f t="shared" si="37"/>
        <v/>
      </c>
    </row>
    <row r="2460" spans="1:4" x14ac:dyDescent="0.25">
      <c r="A2460" s="23"/>
      <c r="B2460" s="24"/>
      <c r="C2460" s="24"/>
      <c r="D2460" t="str">
        <f t="shared" si="37"/>
        <v/>
      </c>
    </row>
    <row r="2461" spans="1:4" x14ac:dyDescent="0.25">
      <c r="A2461" s="23"/>
      <c r="B2461" s="24"/>
      <c r="C2461" s="24"/>
      <c r="D2461" t="str">
        <f t="shared" ref="D2461:D2524" si="38">IF(C2461="","",B2461)</f>
        <v/>
      </c>
    </row>
    <row r="2462" spans="1:4" x14ac:dyDescent="0.25">
      <c r="A2462" s="23"/>
      <c r="B2462" s="24"/>
      <c r="C2462" s="24"/>
      <c r="D2462" t="str">
        <f t="shared" si="38"/>
        <v/>
      </c>
    </row>
    <row r="2463" spans="1:4" x14ac:dyDescent="0.25">
      <c r="A2463" s="23"/>
      <c r="B2463" s="24"/>
      <c r="C2463" s="24"/>
      <c r="D2463" t="str">
        <f t="shared" si="38"/>
        <v/>
      </c>
    </row>
    <row r="2464" spans="1:4" x14ac:dyDescent="0.25">
      <c r="A2464" s="23"/>
      <c r="B2464" s="24"/>
      <c r="C2464" s="24"/>
      <c r="D2464" t="str">
        <f t="shared" si="38"/>
        <v/>
      </c>
    </row>
    <row r="2465" spans="1:4" x14ac:dyDescent="0.25">
      <c r="A2465" s="23"/>
      <c r="B2465" s="24"/>
      <c r="C2465" s="24"/>
      <c r="D2465" t="str">
        <f t="shared" si="38"/>
        <v/>
      </c>
    </row>
    <row r="2466" spans="1:4" x14ac:dyDescent="0.25">
      <c r="A2466" s="23"/>
      <c r="B2466" s="24"/>
      <c r="C2466" s="24"/>
      <c r="D2466" t="str">
        <f t="shared" si="38"/>
        <v/>
      </c>
    </row>
    <row r="2467" spans="1:4" x14ac:dyDescent="0.25">
      <c r="A2467" s="23"/>
      <c r="B2467" s="24"/>
      <c r="C2467" s="24"/>
      <c r="D2467" t="str">
        <f t="shared" si="38"/>
        <v/>
      </c>
    </row>
    <row r="2468" spans="1:4" x14ac:dyDescent="0.25">
      <c r="A2468" s="23"/>
      <c r="B2468" s="24"/>
      <c r="C2468" s="24"/>
      <c r="D2468" t="str">
        <f t="shared" si="38"/>
        <v/>
      </c>
    </row>
    <row r="2469" spans="1:4" x14ac:dyDescent="0.25">
      <c r="A2469" s="23"/>
      <c r="B2469" s="24"/>
      <c r="C2469" s="24"/>
      <c r="D2469" t="str">
        <f t="shared" si="38"/>
        <v/>
      </c>
    </row>
    <row r="2470" spans="1:4" x14ac:dyDescent="0.25">
      <c r="A2470" s="23"/>
      <c r="B2470" s="24"/>
      <c r="C2470" s="24"/>
      <c r="D2470" t="str">
        <f t="shared" si="38"/>
        <v/>
      </c>
    </row>
    <row r="2471" spans="1:4" x14ac:dyDescent="0.25">
      <c r="A2471" s="23"/>
      <c r="B2471" s="24"/>
      <c r="C2471" s="24"/>
      <c r="D2471" t="str">
        <f t="shared" si="38"/>
        <v/>
      </c>
    </row>
    <row r="2472" spans="1:4" x14ac:dyDescent="0.25">
      <c r="A2472" s="23"/>
      <c r="B2472" s="24"/>
      <c r="C2472" s="24"/>
      <c r="D2472" t="str">
        <f t="shared" si="38"/>
        <v/>
      </c>
    </row>
    <row r="2473" spans="1:4" x14ac:dyDescent="0.25">
      <c r="A2473" s="23"/>
      <c r="B2473" s="24"/>
      <c r="C2473" s="24"/>
      <c r="D2473" t="str">
        <f t="shared" si="38"/>
        <v/>
      </c>
    </row>
    <row r="2474" spans="1:4" x14ac:dyDescent="0.25">
      <c r="A2474" s="23"/>
      <c r="B2474" s="24"/>
      <c r="C2474" s="24"/>
      <c r="D2474" t="str">
        <f t="shared" si="38"/>
        <v/>
      </c>
    </row>
    <row r="2475" spans="1:4" x14ac:dyDescent="0.25">
      <c r="A2475" s="23"/>
      <c r="B2475" s="24"/>
      <c r="C2475" s="24"/>
      <c r="D2475" t="str">
        <f t="shared" si="38"/>
        <v/>
      </c>
    </row>
    <row r="2476" spans="1:4" x14ac:dyDescent="0.25">
      <c r="A2476" s="23"/>
      <c r="B2476" s="24"/>
      <c r="C2476" s="24"/>
      <c r="D2476" t="str">
        <f t="shared" si="38"/>
        <v/>
      </c>
    </row>
    <row r="2477" spans="1:4" x14ac:dyDescent="0.25">
      <c r="A2477" s="23"/>
      <c r="B2477" s="24"/>
      <c r="C2477" s="24"/>
      <c r="D2477" t="str">
        <f t="shared" si="38"/>
        <v/>
      </c>
    </row>
    <row r="2478" spans="1:4" x14ac:dyDescent="0.25">
      <c r="A2478" s="23"/>
      <c r="B2478" s="24"/>
      <c r="C2478" s="24"/>
      <c r="D2478" t="str">
        <f t="shared" si="38"/>
        <v/>
      </c>
    </row>
    <row r="2479" spans="1:4" x14ac:dyDescent="0.25">
      <c r="A2479" s="23"/>
      <c r="B2479" s="24"/>
      <c r="C2479" s="24"/>
      <c r="D2479" t="str">
        <f t="shared" si="38"/>
        <v/>
      </c>
    </row>
    <row r="2480" spans="1:4" x14ac:dyDescent="0.25">
      <c r="A2480" s="23"/>
      <c r="B2480" s="24"/>
      <c r="C2480" s="24"/>
      <c r="D2480" t="str">
        <f t="shared" si="38"/>
        <v/>
      </c>
    </row>
    <row r="2481" spans="1:4" x14ac:dyDescent="0.25">
      <c r="A2481" s="23"/>
      <c r="B2481" s="24"/>
      <c r="C2481" s="24"/>
      <c r="D2481" t="str">
        <f t="shared" si="38"/>
        <v/>
      </c>
    </row>
    <row r="2482" spans="1:4" x14ac:dyDescent="0.25">
      <c r="A2482" s="23"/>
      <c r="B2482" s="24"/>
      <c r="C2482" s="24"/>
      <c r="D2482" t="str">
        <f t="shared" si="38"/>
        <v/>
      </c>
    </row>
    <row r="2483" spans="1:4" x14ac:dyDescent="0.25">
      <c r="A2483" s="23"/>
      <c r="B2483" s="24"/>
      <c r="C2483" s="24"/>
      <c r="D2483" t="str">
        <f t="shared" si="38"/>
        <v/>
      </c>
    </row>
    <row r="2484" spans="1:4" x14ac:dyDescent="0.25">
      <c r="A2484" s="23"/>
      <c r="B2484" s="24"/>
      <c r="C2484" s="24"/>
      <c r="D2484" t="str">
        <f t="shared" si="38"/>
        <v/>
      </c>
    </row>
    <row r="2485" spans="1:4" x14ac:dyDescent="0.25">
      <c r="A2485" s="23"/>
      <c r="B2485" s="24"/>
      <c r="C2485" s="24"/>
      <c r="D2485" t="str">
        <f t="shared" si="38"/>
        <v/>
      </c>
    </row>
    <row r="2486" spans="1:4" x14ac:dyDescent="0.25">
      <c r="A2486" s="23"/>
      <c r="B2486" s="24"/>
      <c r="C2486" s="24"/>
      <c r="D2486" t="str">
        <f t="shared" si="38"/>
        <v/>
      </c>
    </row>
    <row r="2487" spans="1:4" x14ac:dyDescent="0.25">
      <c r="A2487" s="23"/>
      <c r="B2487" s="24"/>
      <c r="C2487" s="24"/>
      <c r="D2487" t="str">
        <f t="shared" si="38"/>
        <v/>
      </c>
    </row>
    <row r="2488" spans="1:4" x14ac:dyDescent="0.25">
      <c r="A2488" s="23"/>
      <c r="B2488" s="24"/>
      <c r="C2488" s="24"/>
      <c r="D2488" t="str">
        <f t="shared" si="38"/>
        <v/>
      </c>
    </row>
    <row r="2489" spans="1:4" x14ac:dyDescent="0.25">
      <c r="A2489" s="23"/>
      <c r="B2489" s="24"/>
      <c r="C2489" s="24"/>
      <c r="D2489" t="str">
        <f t="shared" si="38"/>
        <v/>
      </c>
    </row>
    <row r="2490" spans="1:4" x14ac:dyDescent="0.25">
      <c r="A2490" s="23"/>
      <c r="B2490" s="24"/>
      <c r="C2490" s="24"/>
      <c r="D2490" t="str">
        <f t="shared" si="38"/>
        <v/>
      </c>
    </row>
    <row r="2491" spans="1:4" x14ac:dyDescent="0.25">
      <c r="A2491" s="23"/>
      <c r="B2491" s="24"/>
      <c r="C2491" s="24"/>
      <c r="D2491" t="str">
        <f t="shared" si="38"/>
        <v/>
      </c>
    </row>
    <row r="2492" spans="1:4" x14ac:dyDescent="0.25">
      <c r="A2492" s="23"/>
      <c r="B2492" s="24"/>
      <c r="C2492" s="24"/>
      <c r="D2492" t="str">
        <f t="shared" si="38"/>
        <v/>
      </c>
    </row>
    <row r="2493" spans="1:4" x14ac:dyDescent="0.25">
      <c r="A2493" s="23"/>
      <c r="B2493" s="24"/>
      <c r="C2493" s="24"/>
      <c r="D2493" t="str">
        <f t="shared" si="38"/>
        <v/>
      </c>
    </row>
    <row r="2494" spans="1:4" x14ac:dyDescent="0.25">
      <c r="A2494" s="23"/>
      <c r="B2494" s="24"/>
      <c r="C2494" s="24"/>
      <c r="D2494" t="str">
        <f t="shared" si="38"/>
        <v/>
      </c>
    </row>
    <row r="2495" spans="1:4" x14ac:dyDescent="0.25">
      <c r="A2495" s="23"/>
      <c r="B2495" s="24"/>
      <c r="C2495" s="24"/>
      <c r="D2495" t="str">
        <f t="shared" si="38"/>
        <v/>
      </c>
    </row>
    <row r="2496" spans="1:4" x14ac:dyDescent="0.25">
      <c r="A2496" s="23"/>
      <c r="B2496" s="24"/>
      <c r="C2496" s="24"/>
      <c r="D2496" t="str">
        <f t="shared" si="38"/>
        <v/>
      </c>
    </row>
    <row r="2497" spans="1:4" x14ac:dyDescent="0.25">
      <c r="A2497" s="23"/>
      <c r="B2497" s="24"/>
      <c r="C2497" s="24"/>
      <c r="D2497" t="str">
        <f t="shared" si="38"/>
        <v/>
      </c>
    </row>
    <row r="2498" spans="1:4" x14ac:dyDescent="0.25">
      <c r="A2498" s="23"/>
      <c r="B2498" s="24"/>
      <c r="C2498" s="24"/>
      <c r="D2498" t="str">
        <f t="shared" si="38"/>
        <v/>
      </c>
    </row>
    <row r="2499" spans="1:4" x14ac:dyDescent="0.25">
      <c r="A2499" s="23"/>
      <c r="B2499" s="24"/>
      <c r="C2499" s="24"/>
      <c r="D2499" t="str">
        <f t="shared" si="38"/>
        <v/>
      </c>
    </row>
    <row r="2500" spans="1:4" x14ac:dyDescent="0.25">
      <c r="A2500" s="23"/>
      <c r="B2500" s="24"/>
      <c r="C2500" s="24"/>
      <c r="D2500" t="str">
        <f t="shared" si="38"/>
        <v/>
      </c>
    </row>
    <row r="2501" spans="1:4" x14ac:dyDescent="0.25">
      <c r="A2501" s="23"/>
      <c r="B2501" s="24"/>
      <c r="C2501" s="24"/>
      <c r="D2501" t="str">
        <f t="shared" si="38"/>
        <v/>
      </c>
    </row>
    <row r="2502" spans="1:4" x14ac:dyDescent="0.25">
      <c r="A2502" s="23"/>
      <c r="B2502" s="24"/>
      <c r="C2502" s="24"/>
      <c r="D2502" t="str">
        <f t="shared" si="38"/>
        <v/>
      </c>
    </row>
    <row r="2503" spans="1:4" x14ac:dyDescent="0.25">
      <c r="A2503" s="23"/>
      <c r="B2503" s="24"/>
      <c r="C2503" s="24"/>
      <c r="D2503" t="str">
        <f t="shared" si="38"/>
        <v/>
      </c>
    </row>
    <row r="2504" spans="1:4" x14ac:dyDescent="0.25">
      <c r="A2504" s="23"/>
      <c r="B2504" s="24"/>
      <c r="C2504" s="24"/>
      <c r="D2504" t="str">
        <f t="shared" si="38"/>
        <v/>
      </c>
    </row>
    <row r="2505" spans="1:4" x14ac:dyDescent="0.25">
      <c r="A2505" s="23"/>
      <c r="B2505" s="24"/>
      <c r="C2505" s="24"/>
      <c r="D2505" t="str">
        <f t="shared" si="38"/>
        <v/>
      </c>
    </row>
    <row r="2506" spans="1:4" x14ac:dyDescent="0.25">
      <c r="A2506" s="23"/>
      <c r="B2506" s="24"/>
      <c r="C2506" s="24"/>
      <c r="D2506" t="str">
        <f t="shared" si="38"/>
        <v/>
      </c>
    </row>
    <row r="2507" spans="1:4" x14ac:dyDescent="0.25">
      <c r="A2507" s="23"/>
      <c r="B2507" s="24"/>
      <c r="C2507" s="24"/>
      <c r="D2507" t="str">
        <f t="shared" si="38"/>
        <v/>
      </c>
    </row>
    <row r="2508" spans="1:4" x14ac:dyDescent="0.25">
      <c r="A2508" s="23"/>
      <c r="B2508" s="24"/>
      <c r="C2508" s="24"/>
      <c r="D2508" t="str">
        <f t="shared" si="38"/>
        <v/>
      </c>
    </row>
    <row r="2509" spans="1:4" x14ac:dyDescent="0.25">
      <c r="A2509" s="23"/>
      <c r="B2509" s="24"/>
      <c r="C2509" s="24"/>
      <c r="D2509" t="str">
        <f t="shared" si="38"/>
        <v/>
      </c>
    </row>
    <row r="2510" spans="1:4" x14ac:dyDescent="0.25">
      <c r="A2510" s="23"/>
      <c r="B2510" s="24"/>
      <c r="C2510" s="24"/>
      <c r="D2510" t="str">
        <f t="shared" si="38"/>
        <v/>
      </c>
    </row>
    <row r="2511" spans="1:4" x14ac:dyDescent="0.25">
      <c r="A2511" s="23"/>
      <c r="B2511" s="24"/>
      <c r="C2511" s="24"/>
      <c r="D2511" t="str">
        <f t="shared" si="38"/>
        <v/>
      </c>
    </row>
    <row r="2512" spans="1:4" x14ac:dyDescent="0.25">
      <c r="A2512" s="23"/>
      <c r="B2512" s="24"/>
      <c r="C2512" s="24"/>
      <c r="D2512" t="str">
        <f t="shared" si="38"/>
        <v/>
      </c>
    </row>
    <row r="2513" spans="1:4" x14ac:dyDescent="0.25">
      <c r="A2513" s="23"/>
      <c r="B2513" s="24"/>
      <c r="C2513" s="24"/>
      <c r="D2513" t="str">
        <f t="shared" si="38"/>
        <v/>
      </c>
    </row>
    <row r="2514" spans="1:4" x14ac:dyDescent="0.25">
      <c r="A2514" s="23"/>
      <c r="B2514" s="24"/>
      <c r="C2514" s="24"/>
      <c r="D2514" t="str">
        <f t="shared" si="38"/>
        <v/>
      </c>
    </row>
    <row r="2515" spans="1:4" x14ac:dyDescent="0.25">
      <c r="A2515" s="23"/>
      <c r="B2515" s="24"/>
      <c r="C2515" s="24"/>
      <c r="D2515" t="str">
        <f t="shared" si="38"/>
        <v/>
      </c>
    </row>
    <row r="2516" spans="1:4" x14ac:dyDescent="0.25">
      <c r="A2516" s="23"/>
      <c r="B2516" s="24"/>
      <c r="C2516" s="24"/>
      <c r="D2516" t="str">
        <f t="shared" si="38"/>
        <v/>
      </c>
    </row>
    <row r="2517" spans="1:4" x14ac:dyDescent="0.25">
      <c r="A2517" s="23"/>
      <c r="B2517" s="24"/>
      <c r="C2517" s="24"/>
      <c r="D2517" t="str">
        <f t="shared" si="38"/>
        <v/>
      </c>
    </row>
    <row r="2518" spans="1:4" x14ac:dyDescent="0.25">
      <c r="A2518" s="23"/>
      <c r="B2518" s="24"/>
      <c r="C2518" s="24"/>
      <c r="D2518" t="str">
        <f t="shared" si="38"/>
        <v/>
      </c>
    </row>
    <row r="2519" spans="1:4" x14ac:dyDescent="0.25">
      <c r="A2519" s="23"/>
      <c r="B2519" s="24"/>
      <c r="C2519" s="24"/>
      <c r="D2519" t="str">
        <f t="shared" si="38"/>
        <v/>
      </c>
    </row>
    <row r="2520" spans="1:4" x14ac:dyDescent="0.25">
      <c r="A2520" s="23"/>
      <c r="B2520" s="24"/>
      <c r="C2520" s="24"/>
      <c r="D2520" t="str">
        <f t="shared" si="38"/>
        <v/>
      </c>
    </row>
    <row r="2521" spans="1:4" x14ac:dyDescent="0.25">
      <c r="A2521" s="23"/>
      <c r="B2521" s="24"/>
      <c r="C2521" s="24"/>
      <c r="D2521" t="str">
        <f t="shared" si="38"/>
        <v/>
      </c>
    </row>
    <row r="2522" spans="1:4" x14ac:dyDescent="0.25">
      <c r="A2522" s="23"/>
      <c r="B2522" s="24"/>
      <c r="C2522" s="24"/>
      <c r="D2522" t="str">
        <f t="shared" si="38"/>
        <v/>
      </c>
    </row>
    <row r="2523" spans="1:4" x14ac:dyDescent="0.25">
      <c r="A2523" s="23"/>
      <c r="B2523" s="24"/>
      <c r="C2523" s="24"/>
      <c r="D2523" t="str">
        <f t="shared" si="38"/>
        <v/>
      </c>
    </row>
    <row r="2524" spans="1:4" x14ac:dyDescent="0.25">
      <c r="A2524" s="23"/>
      <c r="B2524" s="24"/>
      <c r="C2524" s="24"/>
      <c r="D2524" t="str">
        <f t="shared" si="38"/>
        <v/>
      </c>
    </row>
    <row r="2525" spans="1:4" x14ac:dyDescent="0.25">
      <c r="A2525" s="23"/>
      <c r="B2525" s="24"/>
      <c r="C2525" s="24"/>
      <c r="D2525" t="str">
        <f t="shared" ref="D2525:D2588" si="39">IF(C2525="","",B2525)</f>
        <v/>
      </c>
    </row>
    <row r="2526" spans="1:4" x14ac:dyDescent="0.25">
      <c r="A2526" s="23"/>
      <c r="B2526" s="24"/>
      <c r="C2526" s="24"/>
      <c r="D2526" t="str">
        <f t="shared" si="39"/>
        <v/>
      </c>
    </row>
    <row r="2527" spans="1:4" x14ac:dyDescent="0.25">
      <c r="A2527" s="23"/>
      <c r="B2527" s="24"/>
      <c r="C2527" s="24"/>
      <c r="D2527" t="str">
        <f t="shared" si="39"/>
        <v/>
      </c>
    </row>
    <row r="2528" spans="1:4" x14ac:dyDescent="0.25">
      <c r="A2528" s="23"/>
      <c r="B2528" s="24"/>
      <c r="C2528" s="24"/>
      <c r="D2528" t="str">
        <f t="shared" si="39"/>
        <v/>
      </c>
    </row>
    <row r="2529" spans="1:4" x14ac:dyDescent="0.25">
      <c r="A2529" s="23"/>
      <c r="B2529" s="24"/>
      <c r="C2529" s="24"/>
      <c r="D2529" t="str">
        <f t="shared" si="39"/>
        <v/>
      </c>
    </row>
    <row r="2530" spans="1:4" x14ac:dyDescent="0.25">
      <c r="A2530" s="23"/>
      <c r="B2530" s="24"/>
      <c r="C2530" s="24"/>
      <c r="D2530" t="str">
        <f t="shared" si="39"/>
        <v/>
      </c>
    </row>
    <row r="2531" spans="1:4" x14ac:dyDescent="0.25">
      <c r="A2531" s="23"/>
      <c r="B2531" s="24"/>
      <c r="C2531" s="24"/>
      <c r="D2531" t="str">
        <f t="shared" si="39"/>
        <v/>
      </c>
    </row>
    <row r="2532" spans="1:4" x14ac:dyDescent="0.25">
      <c r="A2532" s="23"/>
      <c r="B2532" s="24"/>
      <c r="C2532" s="24"/>
      <c r="D2532" t="str">
        <f t="shared" si="39"/>
        <v/>
      </c>
    </row>
    <row r="2533" spans="1:4" x14ac:dyDescent="0.25">
      <c r="A2533" s="23"/>
      <c r="B2533" s="24"/>
      <c r="C2533" s="24"/>
      <c r="D2533" t="str">
        <f t="shared" si="39"/>
        <v/>
      </c>
    </row>
    <row r="2534" spans="1:4" x14ac:dyDescent="0.25">
      <c r="A2534" s="23"/>
      <c r="B2534" s="24"/>
      <c r="C2534" s="24"/>
      <c r="D2534" t="str">
        <f t="shared" si="39"/>
        <v/>
      </c>
    </row>
    <row r="2535" spans="1:4" x14ac:dyDescent="0.25">
      <c r="A2535" s="23"/>
      <c r="B2535" s="24"/>
      <c r="C2535" s="24"/>
      <c r="D2535" t="str">
        <f t="shared" si="39"/>
        <v/>
      </c>
    </row>
    <row r="2536" spans="1:4" x14ac:dyDescent="0.25">
      <c r="A2536" s="23"/>
      <c r="B2536" s="24"/>
      <c r="C2536" s="24"/>
      <c r="D2536" t="str">
        <f t="shared" si="39"/>
        <v/>
      </c>
    </row>
    <row r="2537" spans="1:4" x14ac:dyDescent="0.25">
      <c r="A2537" s="23"/>
      <c r="B2537" s="24"/>
      <c r="C2537" s="24"/>
      <c r="D2537" t="str">
        <f t="shared" si="39"/>
        <v/>
      </c>
    </row>
    <row r="2538" spans="1:4" x14ac:dyDescent="0.25">
      <c r="A2538" s="23"/>
      <c r="B2538" s="24"/>
      <c r="C2538" s="24"/>
      <c r="D2538" t="str">
        <f t="shared" si="39"/>
        <v/>
      </c>
    </row>
    <row r="2539" spans="1:4" x14ac:dyDescent="0.25">
      <c r="A2539" s="23"/>
      <c r="B2539" s="24"/>
      <c r="C2539" s="24"/>
      <c r="D2539" t="str">
        <f t="shared" si="39"/>
        <v/>
      </c>
    </row>
    <row r="2540" spans="1:4" x14ac:dyDescent="0.25">
      <c r="A2540" s="23"/>
      <c r="B2540" s="24"/>
      <c r="C2540" s="24"/>
      <c r="D2540" t="str">
        <f t="shared" si="39"/>
        <v/>
      </c>
    </row>
    <row r="2541" spans="1:4" x14ac:dyDescent="0.25">
      <c r="A2541" s="23"/>
      <c r="B2541" s="24"/>
      <c r="C2541" s="24"/>
      <c r="D2541" t="str">
        <f t="shared" si="39"/>
        <v/>
      </c>
    </row>
    <row r="2542" spans="1:4" x14ac:dyDescent="0.25">
      <c r="A2542" s="23"/>
      <c r="B2542" s="24"/>
      <c r="C2542" s="24"/>
      <c r="D2542" t="str">
        <f t="shared" si="39"/>
        <v/>
      </c>
    </row>
    <row r="2543" spans="1:4" x14ac:dyDescent="0.25">
      <c r="A2543" s="23"/>
      <c r="B2543" s="24"/>
      <c r="C2543" s="24"/>
      <c r="D2543" t="str">
        <f t="shared" si="39"/>
        <v/>
      </c>
    </row>
    <row r="2544" spans="1:4" x14ac:dyDescent="0.25">
      <c r="A2544" s="23"/>
      <c r="B2544" s="24"/>
      <c r="C2544" s="24"/>
      <c r="D2544" t="str">
        <f t="shared" si="39"/>
        <v/>
      </c>
    </row>
    <row r="2545" spans="1:4" x14ac:dyDescent="0.25">
      <c r="A2545" s="23"/>
      <c r="B2545" s="24"/>
      <c r="C2545" s="24"/>
      <c r="D2545" t="str">
        <f t="shared" si="39"/>
        <v/>
      </c>
    </row>
    <row r="2546" spans="1:4" x14ac:dyDescent="0.25">
      <c r="A2546" s="23"/>
      <c r="B2546" s="24"/>
      <c r="C2546" s="24"/>
      <c r="D2546" t="str">
        <f t="shared" si="39"/>
        <v/>
      </c>
    </row>
    <row r="2547" spans="1:4" x14ac:dyDescent="0.25">
      <c r="A2547" s="23"/>
      <c r="B2547" s="24"/>
      <c r="C2547" s="24"/>
      <c r="D2547" t="str">
        <f t="shared" si="39"/>
        <v/>
      </c>
    </row>
    <row r="2548" spans="1:4" x14ac:dyDescent="0.25">
      <c r="A2548" s="23"/>
      <c r="B2548" s="24"/>
      <c r="C2548" s="24"/>
      <c r="D2548" t="str">
        <f t="shared" si="39"/>
        <v/>
      </c>
    </row>
    <row r="2549" spans="1:4" x14ac:dyDescent="0.25">
      <c r="A2549" s="23"/>
      <c r="B2549" s="24"/>
      <c r="C2549" s="24"/>
      <c r="D2549" t="str">
        <f t="shared" si="39"/>
        <v/>
      </c>
    </row>
    <row r="2550" spans="1:4" x14ac:dyDescent="0.25">
      <c r="A2550" s="23"/>
      <c r="B2550" s="24"/>
      <c r="C2550" s="24"/>
      <c r="D2550" t="str">
        <f t="shared" si="39"/>
        <v/>
      </c>
    </row>
    <row r="2551" spans="1:4" x14ac:dyDescent="0.25">
      <c r="A2551" s="23"/>
      <c r="B2551" s="24"/>
      <c r="C2551" s="24"/>
      <c r="D2551" t="str">
        <f t="shared" si="39"/>
        <v/>
      </c>
    </row>
    <row r="2552" spans="1:4" x14ac:dyDescent="0.25">
      <c r="A2552" s="23"/>
      <c r="B2552" s="24"/>
      <c r="C2552" s="24"/>
      <c r="D2552" t="str">
        <f t="shared" si="39"/>
        <v/>
      </c>
    </row>
    <row r="2553" spans="1:4" x14ac:dyDescent="0.25">
      <c r="A2553" s="23"/>
      <c r="B2553" s="24"/>
      <c r="C2553" s="24"/>
      <c r="D2553" t="str">
        <f t="shared" si="39"/>
        <v/>
      </c>
    </row>
    <row r="2554" spans="1:4" x14ac:dyDescent="0.25">
      <c r="A2554" s="23"/>
      <c r="B2554" s="24"/>
      <c r="C2554" s="24"/>
      <c r="D2554" t="str">
        <f t="shared" si="39"/>
        <v/>
      </c>
    </row>
    <row r="2555" spans="1:4" x14ac:dyDescent="0.25">
      <c r="A2555" s="23"/>
      <c r="B2555" s="24"/>
      <c r="C2555" s="24"/>
      <c r="D2555" t="str">
        <f t="shared" si="39"/>
        <v/>
      </c>
    </row>
    <row r="2556" spans="1:4" x14ac:dyDescent="0.25">
      <c r="A2556" s="23"/>
      <c r="B2556" s="24"/>
      <c r="C2556" s="24"/>
      <c r="D2556" t="str">
        <f t="shared" si="39"/>
        <v/>
      </c>
    </row>
    <row r="2557" spans="1:4" x14ac:dyDescent="0.25">
      <c r="A2557" s="23"/>
      <c r="B2557" s="24"/>
      <c r="C2557" s="24"/>
      <c r="D2557" t="str">
        <f t="shared" si="39"/>
        <v/>
      </c>
    </row>
    <row r="2558" spans="1:4" x14ac:dyDescent="0.25">
      <c r="A2558" s="23"/>
      <c r="B2558" s="24"/>
      <c r="C2558" s="24"/>
      <c r="D2558" t="str">
        <f t="shared" si="39"/>
        <v/>
      </c>
    </row>
    <row r="2559" spans="1:4" x14ac:dyDescent="0.25">
      <c r="A2559" s="23"/>
      <c r="B2559" s="24"/>
      <c r="C2559" s="24"/>
      <c r="D2559" t="str">
        <f t="shared" si="39"/>
        <v/>
      </c>
    </row>
    <row r="2560" spans="1:4" x14ac:dyDescent="0.25">
      <c r="A2560" s="23"/>
      <c r="B2560" s="24"/>
      <c r="C2560" s="24"/>
      <c r="D2560" t="str">
        <f t="shared" si="39"/>
        <v/>
      </c>
    </row>
    <row r="2561" spans="1:4" x14ac:dyDescent="0.25">
      <c r="A2561" s="23"/>
      <c r="B2561" s="24"/>
      <c r="C2561" s="24"/>
      <c r="D2561" t="str">
        <f t="shared" si="39"/>
        <v/>
      </c>
    </row>
    <row r="2562" spans="1:4" x14ac:dyDescent="0.25">
      <c r="A2562" s="23"/>
      <c r="B2562" s="24"/>
      <c r="C2562" s="24"/>
      <c r="D2562" t="str">
        <f t="shared" si="39"/>
        <v/>
      </c>
    </row>
    <row r="2563" spans="1:4" x14ac:dyDescent="0.25">
      <c r="A2563" s="23"/>
      <c r="B2563" s="24"/>
      <c r="C2563" s="24"/>
      <c r="D2563" t="str">
        <f t="shared" si="39"/>
        <v/>
      </c>
    </row>
    <row r="2564" spans="1:4" x14ac:dyDescent="0.25">
      <c r="A2564" s="23"/>
      <c r="B2564" s="24"/>
      <c r="C2564" s="24"/>
      <c r="D2564" t="str">
        <f t="shared" si="39"/>
        <v/>
      </c>
    </row>
    <row r="2565" spans="1:4" x14ac:dyDescent="0.25">
      <c r="A2565" s="23"/>
      <c r="B2565" s="24"/>
      <c r="C2565" s="24"/>
      <c r="D2565" t="str">
        <f t="shared" si="39"/>
        <v/>
      </c>
    </row>
    <row r="2566" spans="1:4" x14ac:dyDescent="0.25">
      <c r="A2566" s="23"/>
      <c r="B2566" s="24"/>
      <c r="C2566" s="24"/>
      <c r="D2566" t="str">
        <f t="shared" si="39"/>
        <v/>
      </c>
    </row>
    <row r="2567" spans="1:4" x14ac:dyDescent="0.25">
      <c r="A2567" s="23"/>
      <c r="B2567" s="24"/>
      <c r="C2567" s="24"/>
      <c r="D2567" t="str">
        <f t="shared" si="39"/>
        <v/>
      </c>
    </row>
    <row r="2568" spans="1:4" x14ac:dyDescent="0.25">
      <c r="A2568" s="23"/>
      <c r="B2568" s="24"/>
      <c r="C2568" s="24"/>
      <c r="D2568" t="str">
        <f t="shared" si="39"/>
        <v/>
      </c>
    </row>
    <row r="2569" spans="1:4" x14ac:dyDescent="0.25">
      <c r="A2569" s="23"/>
      <c r="B2569" s="24"/>
      <c r="C2569" s="24"/>
      <c r="D2569" t="str">
        <f t="shared" si="39"/>
        <v/>
      </c>
    </row>
    <row r="2570" spans="1:4" x14ac:dyDescent="0.25">
      <c r="A2570" s="23"/>
      <c r="B2570" s="24"/>
      <c r="C2570" s="24"/>
      <c r="D2570" t="str">
        <f t="shared" si="39"/>
        <v/>
      </c>
    </row>
    <row r="2571" spans="1:4" x14ac:dyDescent="0.25">
      <c r="A2571" s="23"/>
      <c r="B2571" s="24"/>
      <c r="C2571" s="24"/>
      <c r="D2571" t="str">
        <f t="shared" si="39"/>
        <v/>
      </c>
    </row>
    <row r="2572" spans="1:4" x14ac:dyDescent="0.25">
      <c r="A2572" s="23"/>
      <c r="B2572" s="24"/>
      <c r="C2572" s="24"/>
      <c r="D2572" t="str">
        <f t="shared" si="39"/>
        <v/>
      </c>
    </row>
    <row r="2573" spans="1:4" x14ac:dyDescent="0.25">
      <c r="A2573" s="23"/>
      <c r="B2573" s="24"/>
      <c r="C2573" s="24"/>
      <c r="D2573" t="str">
        <f t="shared" si="39"/>
        <v/>
      </c>
    </row>
    <row r="2574" spans="1:4" x14ac:dyDescent="0.25">
      <c r="A2574" s="23"/>
      <c r="B2574" s="24"/>
      <c r="C2574" s="24"/>
      <c r="D2574" t="str">
        <f t="shared" si="39"/>
        <v/>
      </c>
    </row>
    <row r="2575" spans="1:4" x14ac:dyDescent="0.25">
      <c r="A2575" s="23"/>
      <c r="B2575" s="24"/>
      <c r="C2575" s="24"/>
      <c r="D2575" t="str">
        <f t="shared" si="39"/>
        <v/>
      </c>
    </row>
    <row r="2576" spans="1:4" x14ac:dyDescent="0.25">
      <c r="A2576" s="23"/>
      <c r="B2576" s="24"/>
      <c r="C2576" s="24"/>
      <c r="D2576" t="str">
        <f t="shared" si="39"/>
        <v/>
      </c>
    </row>
    <row r="2577" spans="1:4" x14ac:dyDescent="0.25">
      <c r="A2577" s="23"/>
      <c r="B2577" s="24"/>
      <c r="C2577" s="24"/>
      <c r="D2577" t="str">
        <f t="shared" si="39"/>
        <v/>
      </c>
    </row>
    <row r="2578" spans="1:4" x14ac:dyDescent="0.25">
      <c r="A2578" s="23"/>
      <c r="B2578" s="24"/>
      <c r="C2578" s="24"/>
      <c r="D2578" t="str">
        <f t="shared" si="39"/>
        <v/>
      </c>
    </row>
    <row r="2579" spans="1:4" x14ac:dyDescent="0.25">
      <c r="A2579" s="23"/>
      <c r="B2579" s="24"/>
      <c r="C2579" s="24"/>
      <c r="D2579" t="str">
        <f t="shared" si="39"/>
        <v/>
      </c>
    </row>
    <row r="2580" spans="1:4" x14ac:dyDescent="0.25">
      <c r="A2580" s="23"/>
      <c r="B2580" s="24"/>
      <c r="C2580" s="24"/>
      <c r="D2580" t="str">
        <f t="shared" si="39"/>
        <v/>
      </c>
    </row>
    <row r="2581" spans="1:4" x14ac:dyDescent="0.25">
      <c r="A2581" s="23"/>
      <c r="B2581" s="24"/>
      <c r="C2581" s="24"/>
      <c r="D2581" t="str">
        <f t="shared" si="39"/>
        <v/>
      </c>
    </row>
    <row r="2582" spans="1:4" x14ac:dyDescent="0.25">
      <c r="A2582" s="23"/>
      <c r="B2582" s="24"/>
      <c r="C2582" s="24"/>
      <c r="D2582" t="str">
        <f t="shared" si="39"/>
        <v/>
      </c>
    </row>
    <row r="2583" spans="1:4" x14ac:dyDescent="0.25">
      <c r="A2583" s="23"/>
      <c r="B2583" s="24"/>
      <c r="C2583" s="24"/>
      <c r="D2583" t="str">
        <f t="shared" si="39"/>
        <v/>
      </c>
    </row>
    <row r="2584" spans="1:4" x14ac:dyDescent="0.25">
      <c r="A2584" s="23"/>
      <c r="B2584" s="24"/>
      <c r="C2584" s="24"/>
      <c r="D2584" t="str">
        <f t="shared" si="39"/>
        <v/>
      </c>
    </row>
    <row r="2585" spans="1:4" x14ac:dyDescent="0.25">
      <c r="A2585" s="23"/>
      <c r="B2585" s="24"/>
      <c r="C2585" s="24"/>
      <c r="D2585" t="str">
        <f t="shared" si="39"/>
        <v/>
      </c>
    </row>
    <row r="2586" spans="1:4" x14ac:dyDescent="0.25">
      <c r="A2586" s="23"/>
      <c r="B2586" s="24"/>
      <c r="C2586" s="24"/>
      <c r="D2586" t="str">
        <f t="shared" si="39"/>
        <v/>
      </c>
    </row>
    <row r="2587" spans="1:4" x14ac:dyDescent="0.25">
      <c r="A2587" s="23"/>
      <c r="B2587" s="24"/>
      <c r="C2587" s="24"/>
      <c r="D2587" t="str">
        <f t="shared" si="39"/>
        <v/>
      </c>
    </row>
    <row r="2588" spans="1:4" x14ac:dyDescent="0.25">
      <c r="A2588" s="23"/>
      <c r="B2588" s="24"/>
      <c r="C2588" s="24"/>
      <c r="D2588" t="str">
        <f t="shared" si="39"/>
        <v/>
      </c>
    </row>
    <row r="2589" spans="1:4" x14ac:dyDescent="0.25">
      <c r="A2589" s="23"/>
      <c r="B2589" s="24"/>
      <c r="C2589" s="24"/>
      <c r="D2589" t="str">
        <f t="shared" ref="D2589:D2652" si="40">IF(C2589="","",B2589)</f>
        <v/>
      </c>
    </row>
    <row r="2590" spans="1:4" x14ac:dyDescent="0.25">
      <c r="A2590" s="23"/>
      <c r="B2590" s="24"/>
      <c r="C2590" s="24"/>
      <c r="D2590" t="str">
        <f t="shared" si="40"/>
        <v/>
      </c>
    </row>
    <row r="2591" spans="1:4" x14ac:dyDescent="0.25">
      <c r="A2591" s="23"/>
      <c r="B2591" s="24"/>
      <c r="C2591" s="24"/>
      <c r="D2591" t="str">
        <f t="shared" si="40"/>
        <v/>
      </c>
    </row>
    <row r="2592" spans="1:4" x14ac:dyDescent="0.25">
      <c r="A2592" s="23"/>
      <c r="B2592" s="24"/>
      <c r="C2592" s="24"/>
      <c r="D2592" t="str">
        <f t="shared" si="40"/>
        <v/>
      </c>
    </row>
    <row r="2593" spans="1:4" x14ac:dyDescent="0.25">
      <c r="A2593" s="23"/>
      <c r="B2593" s="24"/>
      <c r="C2593" s="24"/>
      <c r="D2593" t="str">
        <f t="shared" si="40"/>
        <v/>
      </c>
    </row>
    <row r="2594" spans="1:4" x14ac:dyDescent="0.25">
      <c r="A2594" s="23"/>
      <c r="B2594" s="24"/>
      <c r="C2594" s="24"/>
      <c r="D2594" t="str">
        <f t="shared" si="40"/>
        <v/>
      </c>
    </row>
    <row r="2595" spans="1:4" x14ac:dyDescent="0.25">
      <c r="A2595" s="23"/>
      <c r="B2595" s="24"/>
      <c r="C2595" s="24"/>
      <c r="D2595" t="str">
        <f t="shared" si="40"/>
        <v/>
      </c>
    </row>
    <row r="2596" spans="1:4" x14ac:dyDescent="0.25">
      <c r="A2596" s="23"/>
      <c r="B2596" s="24"/>
      <c r="C2596" s="24"/>
      <c r="D2596" t="str">
        <f t="shared" si="40"/>
        <v/>
      </c>
    </row>
    <row r="2597" spans="1:4" x14ac:dyDescent="0.25">
      <c r="A2597" s="23"/>
      <c r="B2597" s="24"/>
      <c r="C2597" s="24"/>
      <c r="D2597" t="str">
        <f t="shared" si="40"/>
        <v/>
      </c>
    </row>
    <row r="2598" spans="1:4" x14ac:dyDescent="0.25">
      <c r="A2598" s="23"/>
      <c r="B2598" s="24"/>
      <c r="C2598" s="24"/>
      <c r="D2598" t="str">
        <f t="shared" si="40"/>
        <v/>
      </c>
    </row>
    <row r="2599" spans="1:4" x14ac:dyDescent="0.25">
      <c r="A2599" s="23"/>
      <c r="B2599" s="24"/>
      <c r="C2599" s="24"/>
      <c r="D2599" t="str">
        <f t="shared" si="40"/>
        <v/>
      </c>
    </row>
    <row r="2600" spans="1:4" x14ac:dyDescent="0.25">
      <c r="A2600" s="23"/>
      <c r="B2600" s="24"/>
      <c r="C2600" s="24"/>
      <c r="D2600" t="str">
        <f t="shared" si="40"/>
        <v/>
      </c>
    </row>
    <row r="2601" spans="1:4" x14ac:dyDescent="0.25">
      <c r="A2601" s="23"/>
      <c r="B2601" s="24"/>
      <c r="C2601" s="24"/>
      <c r="D2601" t="str">
        <f t="shared" si="40"/>
        <v/>
      </c>
    </row>
    <row r="2602" spans="1:4" x14ac:dyDescent="0.25">
      <c r="A2602" s="23"/>
      <c r="B2602" s="24"/>
      <c r="C2602" s="24"/>
      <c r="D2602" t="str">
        <f t="shared" si="40"/>
        <v/>
      </c>
    </row>
    <row r="2603" spans="1:4" x14ac:dyDescent="0.25">
      <c r="A2603" s="23"/>
      <c r="B2603" s="24"/>
      <c r="C2603" s="24"/>
      <c r="D2603" t="str">
        <f t="shared" si="40"/>
        <v/>
      </c>
    </row>
    <row r="2604" spans="1:4" x14ac:dyDescent="0.25">
      <c r="A2604" s="23"/>
      <c r="B2604" s="24"/>
      <c r="C2604" s="24"/>
      <c r="D2604" t="str">
        <f t="shared" si="40"/>
        <v/>
      </c>
    </row>
    <row r="2605" spans="1:4" x14ac:dyDescent="0.25">
      <c r="A2605" s="23"/>
      <c r="B2605" s="24"/>
      <c r="C2605" s="24"/>
      <c r="D2605" t="str">
        <f t="shared" si="40"/>
        <v/>
      </c>
    </row>
    <row r="2606" spans="1:4" x14ac:dyDescent="0.25">
      <c r="A2606" s="23"/>
      <c r="B2606" s="24"/>
      <c r="C2606" s="24"/>
      <c r="D2606" t="str">
        <f t="shared" si="40"/>
        <v/>
      </c>
    </row>
    <row r="2607" spans="1:4" x14ac:dyDescent="0.25">
      <c r="A2607" s="23"/>
      <c r="B2607" s="24"/>
      <c r="C2607" s="24"/>
      <c r="D2607" t="str">
        <f t="shared" si="40"/>
        <v/>
      </c>
    </row>
    <row r="2608" spans="1:4" x14ac:dyDescent="0.25">
      <c r="A2608" s="23"/>
      <c r="B2608" s="24"/>
      <c r="C2608" s="24"/>
      <c r="D2608" t="str">
        <f t="shared" si="40"/>
        <v/>
      </c>
    </row>
    <row r="2609" spans="1:4" x14ac:dyDescent="0.25">
      <c r="A2609" s="23"/>
      <c r="B2609" s="24"/>
      <c r="C2609" s="24"/>
      <c r="D2609" t="str">
        <f t="shared" si="40"/>
        <v/>
      </c>
    </row>
    <row r="2610" spans="1:4" x14ac:dyDescent="0.25">
      <c r="A2610" s="23"/>
      <c r="B2610" s="24"/>
      <c r="C2610" s="24"/>
      <c r="D2610" t="str">
        <f t="shared" si="40"/>
        <v/>
      </c>
    </row>
    <row r="2611" spans="1:4" x14ac:dyDescent="0.25">
      <c r="A2611" s="23"/>
      <c r="B2611" s="24"/>
      <c r="C2611" s="24"/>
      <c r="D2611" t="str">
        <f t="shared" si="40"/>
        <v/>
      </c>
    </row>
    <row r="2612" spans="1:4" x14ac:dyDescent="0.25">
      <c r="A2612" s="23"/>
      <c r="B2612" s="24"/>
      <c r="C2612" s="24"/>
      <c r="D2612" t="str">
        <f t="shared" si="40"/>
        <v/>
      </c>
    </row>
    <row r="2613" spans="1:4" x14ac:dyDescent="0.25">
      <c r="A2613" s="23"/>
      <c r="B2613" s="24"/>
      <c r="C2613" s="24"/>
      <c r="D2613" t="str">
        <f t="shared" si="40"/>
        <v/>
      </c>
    </row>
    <row r="2614" spans="1:4" x14ac:dyDescent="0.25">
      <c r="A2614" s="23"/>
      <c r="B2614" s="24"/>
      <c r="C2614" s="24"/>
      <c r="D2614" t="str">
        <f t="shared" si="40"/>
        <v/>
      </c>
    </row>
    <row r="2615" spans="1:4" x14ac:dyDescent="0.25">
      <c r="A2615" s="23"/>
      <c r="B2615" s="24"/>
      <c r="C2615" s="24"/>
      <c r="D2615" t="str">
        <f t="shared" si="40"/>
        <v/>
      </c>
    </row>
    <row r="2616" spans="1:4" x14ac:dyDescent="0.25">
      <c r="A2616" s="23"/>
      <c r="B2616" s="24"/>
      <c r="C2616" s="24"/>
      <c r="D2616" t="str">
        <f t="shared" si="40"/>
        <v/>
      </c>
    </row>
    <row r="2617" spans="1:4" x14ac:dyDescent="0.25">
      <c r="A2617" s="23"/>
      <c r="B2617" s="24"/>
      <c r="C2617" s="24"/>
      <c r="D2617" t="str">
        <f t="shared" si="40"/>
        <v/>
      </c>
    </row>
    <row r="2618" spans="1:4" x14ac:dyDescent="0.25">
      <c r="A2618" s="23"/>
      <c r="B2618" s="24"/>
      <c r="C2618" s="24"/>
      <c r="D2618" t="str">
        <f t="shared" si="40"/>
        <v/>
      </c>
    </row>
    <row r="2619" spans="1:4" x14ac:dyDescent="0.25">
      <c r="A2619" s="23"/>
      <c r="B2619" s="24"/>
      <c r="C2619" s="24"/>
      <c r="D2619" t="str">
        <f t="shared" si="40"/>
        <v/>
      </c>
    </row>
    <row r="2620" spans="1:4" x14ac:dyDescent="0.25">
      <c r="A2620" s="23"/>
      <c r="B2620" s="24"/>
      <c r="C2620" s="24"/>
      <c r="D2620" t="str">
        <f t="shared" si="40"/>
        <v/>
      </c>
    </row>
    <row r="2621" spans="1:4" x14ac:dyDescent="0.25">
      <c r="A2621" s="23"/>
      <c r="B2621" s="24"/>
      <c r="C2621" s="24"/>
      <c r="D2621" t="str">
        <f t="shared" si="40"/>
        <v/>
      </c>
    </row>
    <row r="2622" spans="1:4" x14ac:dyDescent="0.25">
      <c r="A2622" s="23"/>
      <c r="B2622" s="24"/>
      <c r="C2622" s="24"/>
      <c r="D2622" t="str">
        <f t="shared" si="40"/>
        <v/>
      </c>
    </row>
    <row r="2623" spans="1:4" x14ac:dyDescent="0.25">
      <c r="A2623" s="23"/>
      <c r="B2623" s="24"/>
      <c r="C2623" s="24"/>
      <c r="D2623" t="str">
        <f t="shared" si="40"/>
        <v/>
      </c>
    </row>
    <row r="2624" spans="1:4" x14ac:dyDescent="0.25">
      <c r="A2624" s="23"/>
      <c r="B2624" s="24"/>
      <c r="C2624" s="24"/>
      <c r="D2624" t="str">
        <f t="shared" si="40"/>
        <v/>
      </c>
    </row>
    <row r="2625" spans="1:4" x14ac:dyDescent="0.25">
      <c r="A2625" s="23"/>
      <c r="B2625" s="24"/>
      <c r="C2625" s="24"/>
      <c r="D2625" t="str">
        <f t="shared" si="40"/>
        <v/>
      </c>
    </row>
    <row r="2626" spans="1:4" x14ac:dyDescent="0.25">
      <c r="A2626" s="23"/>
      <c r="B2626" s="24"/>
      <c r="C2626" s="24"/>
      <c r="D2626" t="str">
        <f t="shared" si="40"/>
        <v/>
      </c>
    </row>
    <row r="2627" spans="1:4" x14ac:dyDescent="0.25">
      <c r="A2627" s="23"/>
      <c r="B2627" s="24"/>
      <c r="C2627" s="24"/>
      <c r="D2627" t="str">
        <f t="shared" si="40"/>
        <v/>
      </c>
    </row>
    <row r="2628" spans="1:4" x14ac:dyDescent="0.25">
      <c r="A2628" s="23"/>
      <c r="B2628" s="24"/>
      <c r="C2628" s="24"/>
      <c r="D2628" t="str">
        <f t="shared" si="40"/>
        <v/>
      </c>
    </row>
    <row r="2629" spans="1:4" x14ac:dyDescent="0.25">
      <c r="A2629" s="23"/>
      <c r="B2629" s="24"/>
      <c r="C2629" s="24"/>
      <c r="D2629" t="str">
        <f t="shared" si="40"/>
        <v/>
      </c>
    </row>
    <row r="2630" spans="1:4" x14ac:dyDescent="0.25">
      <c r="A2630" s="23"/>
      <c r="B2630" s="24"/>
      <c r="C2630" s="24"/>
      <c r="D2630" t="str">
        <f t="shared" si="40"/>
        <v/>
      </c>
    </row>
    <row r="2631" spans="1:4" x14ac:dyDescent="0.25">
      <c r="A2631" s="23"/>
      <c r="B2631" s="24"/>
      <c r="C2631" s="24"/>
      <c r="D2631" t="str">
        <f t="shared" si="40"/>
        <v/>
      </c>
    </row>
    <row r="2632" spans="1:4" x14ac:dyDescent="0.25">
      <c r="A2632" s="23"/>
      <c r="B2632" s="24"/>
      <c r="C2632" s="24"/>
      <c r="D2632" t="str">
        <f t="shared" si="40"/>
        <v/>
      </c>
    </row>
    <row r="2633" spans="1:4" x14ac:dyDescent="0.25">
      <c r="A2633" s="23"/>
      <c r="B2633" s="24"/>
      <c r="C2633" s="24"/>
      <c r="D2633" t="str">
        <f t="shared" si="40"/>
        <v/>
      </c>
    </row>
    <row r="2634" spans="1:4" x14ac:dyDescent="0.25">
      <c r="A2634" s="23"/>
      <c r="B2634" s="24"/>
      <c r="C2634" s="24"/>
      <c r="D2634" t="str">
        <f t="shared" si="40"/>
        <v/>
      </c>
    </row>
    <row r="2635" spans="1:4" x14ac:dyDescent="0.25">
      <c r="A2635" s="23"/>
      <c r="B2635" s="24"/>
      <c r="C2635" s="24"/>
      <c r="D2635" t="str">
        <f t="shared" si="40"/>
        <v/>
      </c>
    </row>
    <row r="2636" spans="1:4" x14ac:dyDescent="0.25">
      <c r="A2636" s="23"/>
      <c r="B2636" s="24"/>
      <c r="C2636" s="24"/>
      <c r="D2636" t="str">
        <f t="shared" si="40"/>
        <v/>
      </c>
    </row>
    <row r="2637" spans="1:4" x14ac:dyDescent="0.25">
      <c r="A2637" s="23"/>
      <c r="B2637" s="24"/>
      <c r="C2637" s="24"/>
      <c r="D2637" t="str">
        <f t="shared" si="40"/>
        <v/>
      </c>
    </row>
    <row r="2638" spans="1:4" x14ac:dyDescent="0.25">
      <c r="A2638" s="23"/>
      <c r="B2638" s="24"/>
      <c r="C2638" s="24"/>
      <c r="D2638" t="str">
        <f t="shared" si="40"/>
        <v/>
      </c>
    </row>
    <row r="2639" spans="1:4" x14ac:dyDescent="0.25">
      <c r="A2639" s="23"/>
      <c r="B2639" s="24"/>
      <c r="C2639" s="24"/>
      <c r="D2639" t="str">
        <f t="shared" si="40"/>
        <v/>
      </c>
    </row>
    <row r="2640" spans="1:4" x14ac:dyDescent="0.25">
      <c r="A2640" s="23"/>
      <c r="B2640" s="24"/>
      <c r="C2640" s="24"/>
      <c r="D2640" t="str">
        <f t="shared" si="40"/>
        <v/>
      </c>
    </row>
    <row r="2641" spans="1:4" x14ac:dyDescent="0.25">
      <c r="A2641" s="23"/>
      <c r="B2641" s="24"/>
      <c r="C2641" s="24"/>
      <c r="D2641" t="str">
        <f t="shared" si="40"/>
        <v/>
      </c>
    </row>
    <row r="2642" spans="1:4" x14ac:dyDescent="0.25">
      <c r="A2642" s="23"/>
      <c r="B2642" s="24"/>
      <c r="C2642" s="24"/>
      <c r="D2642" t="str">
        <f t="shared" si="40"/>
        <v/>
      </c>
    </row>
    <row r="2643" spans="1:4" x14ac:dyDescent="0.25">
      <c r="A2643" s="23"/>
      <c r="B2643" s="24"/>
      <c r="C2643" s="24"/>
      <c r="D2643" t="str">
        <f t="shared" si="40"/>
        <v/>
      </c>
    </row>
    <row r="2644" spans="1:4" x14ac:dyDescent="0.25">
      <c r="A2644" s="23"/>
      <c r="B2644" s="24"/>
      <c r="C2644" s="24"/>
      <c r="D2644" t="str">
        <f t="shared" si="40"/>
        <v/>
      </c>
    </row>
    <row r="2645" spans="1:4" x14ac:dyDescent="0.25">
      <c r="A2645" s="23"/>
      <c r="B2645" s="24"/>
      <c r="C2645" s="24"/>
      <c r="D2645" t="str">
        <f t="shared" si="40"/>
        <v/>
      </c>
    </row>
    <row r="2646" spans="1:4" x14ac:dyDescent="0.25">
      <c r="A2646" s="23"/>
      <c r="B2646" s="24"/>
      <c r="C2646" s="24"/>
      <c r="D2646" t="str">
        <f t="shared" si="40"/>
        <v/>
      </c>
    </row>
    <row r="2647" spans="1:4" x14ac:dyDescent="0.25">
      <c r="A2647" s="23"/>
      <c r="B2647" s="24"/>
      <c r="C2647" s="24"/>
      <c r="D2647" t="str">
        <f t="shared" si="40"/>
        <v/>
      </c>
    </row>
    <row r="2648" spans="1:4" x14ac:dyDescent="0.25">
      <c r="A2648" s="23"/>
      <c r="B2648" s="24"/>
      <c r="C2648" s="24"/>
      <c r="D2648" t="str">
        <f t="shared" si="40"/>
        <v/>
      </c>
    </row>
    <row r="2649" spans="1:4" x14ac:dyDescent="0.25">
      <c r="A2649" s="23"/>
      <c r="B2649" s="24"/>
      <c r="C2649" s="24"/>
      <c r="D2649" t="str">
        <f t="shared" si="40"/>
        <v/>
      </c>
    </row>
    <row r="2650" spans="1:4" x14ac:dyDescent="0.25">
      <c r="A2650" s="23"/>
      <c r="B2650" s="24"/>
      <c r="C2650" s="24"/>
      <c r="D2650" t="str">
        <f t="shared" si="40"/>
        <v/>
      </c>
    </row>
    <row r="2651" spans="1:4" x14ac:dyDescent="0.25">
      <c r="A2651" s="23"/>
      <c r="B2651" s="24"/>
      <c r="C2651" s="24"/>
      <c r="D2651" t="str">
        <f t="shared" si="40"/>
        <v/>
      </c>
    </row>
    <row r="2652" spans="1:4" x14ac:dyDescent="0.25">
      <c r="A2652" s="23"/>
      <c r="B2652" s="24"/>
      <c r="C2652" s="24"/>
      <c r="D2652" t="str">
        <f t="shared" si="40"/>
        <v/>
      </c>
    </row>
    <row r="2653" spans="1:4" x14ac:dyDescent="0.25">
      <c r="A2653" s="23"/>
      <c r="B2653" s="24"/>
      <c r="C2653" s="24"/>
      <c r="D2653" t="str">
        <f t="shared" ref="D2653:D2716" si="41">IF(C2653="","",B2653)</f>
        <v/>
      </c>
    </row>
    <row r="2654" spans="1:4" x14ac:dyDescent="0.25">
      <c r="A2654" s="23"/>
      <c r="B2654" s="24"/>
      <c r="C2654" s="24"/>
      <c r="D2654" t="str">
        <f t="shared" si="41"/>
        <v/>
      </c>
    </row>
    <row r="2655" spans="1:4" x14ac:dyDescent="0.25">
      <c r="A2655" s="23"/>
      <c r="B2655" s="24"/>
      <c r="C2655" s="24"/>
      <c r="D2655" t="str">
        <f t="shared" si="41"/>
        <v/>
      </c>
    </row>
    <row r="2656" spans="1:4" x14ac:dyDescent="0.25">
      <c r="A2656" s="23"/>
      <c r="B2656" s="24"/>
      <c r="C2656" s="24"/>
      <c r="D2656" t="str">
        <f t="shared" si="41"/>
        <v/>
      </c>
    </row>
    <row r="2657" spans="1:4" x14ac:dyDescent="0.25">
      <c r="A2657" s="23"/>
      <c r="B2657" s="24"/>
      <c r="C2657" s="24"/>
      <c r="D2657" t="str">
        <f t="shared" si="41"/>
        <v/>
      </c>
    </row>
    <row r="2658" spans="1:4" x14ac:dyDescent="0.25">
      <c r="A2658" s="23"/>
      <c r="B2658" s="24"/>
      <c r="C2658" s="24"/>
      <c r="D2658" t="str">
        <f t="shared" si="41"/>
        <v/>
      </c>
    </row>
    <row r="2659" spans="1:4" x14ac:dyDescent="0.25">
      <c r="A2659" s="23"/>
      <c r="B2659" s="24"/>
      <c r="C2659" s="24"/>
      <c r="D2659" t="str">
        <f t="shared" si="41"/>
        <v/>
      </c>
    </row>
    <row r="2660" spans="1:4" x14ac:dyDescent="0.25">
      <c r="A2660" s="23"/>
      <c r="B2660" s="24"/>
      <c r="C2660" s="24"/>
      <c r="D2660" t="str">
        <f t="shared" si="41"/>
        <v/>
      </c>
    </row>
    <row r="2661" spans="1:4" x14ac:dyDescent="0.25">
      <c r="A2661" s="23"/>
      <c r="B2661" s="24"/>
      <c r="C2661" s="24"/>
      <c r="D2661" t="str">
        <f t="shared" si="41"/>
        <v/>
      </c>
    </row>
    <row r="2662" spans="1:4" x14ac:dyDescent="0.25">
      <c r="A2662" s="23"/>
      <c r="B2662" s="24"/>
      <c r="C2662" s="24"/>
      <c r="D2662" t="str">
        <f t="shared" si="41"/>
        <v/>
      </c>
    </row>
    <row r="2663" spans="1:4" x14ac:dyDescent="0.25">
      <c r="A2663" s="23"/>
      <c r="B2663" s="24"/>
      <c r="C2663" s="24"/>
      <c r="D2663" t="str">
        <f t="shared" si="41"/>
        <v/>
      </c>
    </row>
    <row r="2664" spans="1:4" x14ac:dyDescent="0.25">
      <c r="A2664" s="23"/>
      <c r="B2664" s="24"/>
      <c r="C2664" s="24"/>
      <c r="D2664" t="str">
        <f t="shared" si="41"/>
        <v/>
      </c>
    </row>
    <row r="2665" spans="1:4" x14ac:dyDescent="0.25">
      <c r="A2665" s="23"/>
      <c r="B2665" s="24"/>
      <c r="C2665" s="24"/>
      <c r="D2665" t="str">
        <f t="shared" si="41"/>
        <v/>
      </c>
    </row>
    <row r="2666" spans="1:4" x14ac:dyDescent="0.25">
      <c r="A2666" s="23"/>
      <c r="B2666" s="24"/>
      <c r="C2666" s="24"/>
      <c r="D2666" t="str">
        <f t="shared" si="41"/>
        <v/>
      </c>
    </row>
    <row r="2667" spans="1:4" x14ac:dyDescent="0.25">
      <c r="A2667" s="23"/>
      <c r="B2667" s="24"/>
      <c r="C2667" s="24"/>
      <c r="D2667" t="str">
        <f t="shared" si="41"/>
        <v/>
      </c>
    </row>
    <row r="2668" spans="1:4" x14ac:dyDescent="0.25">
      <c r="A2668" s="23"/>
      <c r="B2668" s="24"/>
      <c r="C2668" s="24"/>
      <c r="D2668" t="str">
        <f t="shared" si="41"/>
        <v/>
      </c>
    </row>
    <row r="2669" spans="1:4" x14ac:dyDescent="0.25">
      <c r="A2669" s="23"/>
      <c r="B2669" s="24"/>
      <c r="C2669" s="24"/>
      <c r="D2669" t="str">
        <f t="shared" si="41"/>
        <v/>
      </c>
    </row>
    <row r="2670" spans="1:4" x14ac:dyDescent="0.25">
      <c r="A2670" s="23"/>
      <c r="B2670" s="24"/>
      <c r="C2670" s="24"/>
      <c r="D2670" t="str">
        <f t="shared" si="41"/>
        <v/>
      </c>
    </row>
    <row r="2671" spans="1:4" x14ac:dyDescent="0.25">
      <c r="A2671" s="23"/>
      <c r="B2671" s="24"/>
      <c r="C2671" s="24"/>
      <c r="D2671" t="str">
        <f t="shared" si="41"/>
        <v/>
      </c>
    </row>
    <row r="2672" spans="1:4" x14ac:dyDescent="0.25">
      <c r="A2672" s="23"/>
      <c r="B2672" s="24"/>
      <c r="C2672" s="24"/>
      <c r="D2672" t="str">
        <f t="shared" si="41"/>
        <v/>
      </c>
    </row>
    <row r="2673" spans="1:4" x14ac:dyDescent="0.25">
      <c r="A2673" s="23"/>
      <c r="B2673" s="24"/>
      <c r="C2673" s="24"/>
      <c r="D2673" t="str">
        <f t="shared" si="41"/>
        <v/>
      </c>
    </row>
    <row r="2674" spans="1:4" x14ac:dyDescent="0.25">
      <c r="A2674" s="23"/>
      <c r="B2674" s="24"/>
      <c r="C2674" s="24"/>
      <c r="D2674" t="str">
        <f t="shared" si="41"/>
        <v/>
      </c>
    </row>
    <row r="2675" spans="1:4" x14ac:dyDescent="0.25">
      <c r="A2675" s="23"/>
      <c r="B2675" s="24"/>
      <c r="C2675" s="24"/>
      <c r="D2675" t="str">
        <f t="shared" si="41"/>
        <v/>
      </c>
    </row>
    <row r="2676" spans="1:4" x14ac:dyDescent="0.25">
      <c r="A2676" s="23"/>
      <c r="B2676" s="24"/>
      <c r="C2676" s="24"/>
      <c r="D2676" t="str">
        <f t="shared" si="41"/>
        <v/>
      </c>
    </row>
    <row r="2677" spans="1:4" x14ac:dyDescent="0.25">
      <c r="A2677" s="23"/>
      <c r="B2677" s="24"/>
      <c r="C2677" s="24"/>
      <c r="D2677" t="str">
        <f t="shared" si="41"/>
        <v/>
      </c>
    </row>
    <row r="2678" spans="1:4" x14ac:dyDescent="0.25">
      <c r="A2678" s="23"/>
      <c r="B2678" s="24"/>
      <c r="C2678" s="24"/>
      <c r="D2678" t="str">
        <f t="shared" si="41"/>
        <v/>
      </c>
    </row>
    <row r="2679" spans="1:4" x14ac:dyDescent="0.25">
      <c r="A2679" s="23"/>
      <c r="B2679" s="24"/>
      <c r="C2679" s="24"/>
      <c r="D2679" t="str">
        <f t="shared" si="41"/>
        <v/>
      </c>
    </row>
    <row r="2680" spans="1:4" x14ac:dyDescent="0.25">
      <c r="A2680" s="23"/>
      <c r="B2680" s="24"/>
      <c r="C2680" s="24"/>
      <c r="D2680" t="str">
        <f t="shared" si="41"/>
        <v/>
      </c>
    </row>
    <row r="2681" spans="1:4" x14ac:dyDescent="0.25">
      <c r="A2681" s="23"/>
      <c r="B2681" s="24"/>
      <c r="C2681" s="24"/>
      <c r="D2681" t="str">
        <f t="shared" si="41"/>
        <v/>
      </c>
    </row>
    <row r="2682" spans="1:4" x14ac:dyDescent="0.25">
      <c r="A2682" s="23"/>
      <c r="B2682" s="24"/>
      <c r="C2682" s="24"/>
      <c r="D2682" t="str">
        <f t="shared" si="41"/>
        <v/>
      </c>
    </row>
    <row r="2683" spans="1:4" x14ac:dyDescent="0.25">
      <c r="A2683" s="23"/>
      <c r="B2683" s="24"/>
      <c r="C2683" s="24"/>
      <c r="D2683" t="str">
        <f t="shared" si="41"/>
        <v/>
      </c>
    </row>
    <row r="2684" spans="1:4" x14ac:dyDescent="0.25">
      <c r="A2684" s="23"/>
      <c r="B2684" s="24"/>
      <c r="C2684" s="24"/>
      <c r="D2684" t="str">
        <f t="shared" si="41"/>
        <v/>
      </c>
    </row>
    <row r="2685" spans="1:4" x14ac:dyDescent="0.25">
      <c r="A2685" s="23"/>
      <c r="B2685" s="24"/>
      <c r="C2685" s="24"/>
      <c r="D2685" t="str">
        <f t="shared" si="41"/>
        <v/>
      </c>
    </row>
    <row r="2686" spans="1:4" x14ac:dyDescent="0.25">
      <c r="A2686" s="23"/>
      <c r="B2686" s="24"/>
      <c r="C2686" s="24"/>
      <c r="D2686" t="str">
        <f t="shared" si="41"/>
        <v/>
      </c>
    </row>
    <row r="2687" spans="1:4" x14ac:dyDescent="0.25">
      <c r="A2687" s="23"/>
      <c r="B2687" s="24"/>
      <c r="C2687" s="24"/>
      <c r="D2687" t="str">
        <f t="shared" si="41"/>
        <v/>
      </c>
    </row>
    <row r="2688" spans="1:4" x14ac:dyDescent="0.25">
      <c r="A2688" s="23"/>
      <c r="B2688" s="24"/>
      <c r="C2688" s="24"/>
      <c r="D2688" t="str">
        <f t="shared" si="41"/>
        <v/>
      </c>
    </row>
    <row r="2689" spans="1:4" x14ac:dyDescent="0.25">
      <c r="A2689" s="23"/>
      <c r="B2689" s="24"/>
      <c r="C2689" s="24"/>
      <c r="D2689" t="str">
        <f t="shared" si="41"/>
        <v/>
      </c>
    </row>
    <row r="2690" spans="1:4" x14ac:dyDescent="0.25">
      <c r="A2690" s="23"/>
      <c r="B2690" s="24"/>
      <c r="C2690" s="24"/>
      <c r="D2690" t="str">
        <f t="shared" si="41"/>
        <v/>
      </c>
    </row>
    <row r="2691" spans="1:4" x14ac:dyDescent="0.25">
      <c r="A2691" s="23"/>
      <c r="B2691" s="24"/>
      <c r="C2691" s="24"/>
      <c r="D2691" t="str">
        <f t="shared" si="41"/>
        <v/>
      </c>
    </row>
    <row r="2692" spans="1:4" x14ac:dyDescent="0.25">
      <c r="A2692" s="23"/>
      <c r="B2692" s="24"/>
      <c r="C2692" s="24"/>
      <c r="D2692" t="str">
        <f t="shared" si="41"/>
        <v/>
      </c>
    </row>
    <row r="2693" spans="1:4" x14ac:dyDescent="0.25">
      <c r="A2693" s="23"/>
      <c r="B2693" s="24"/>
      <c r="C2693" s="24"/>
      <c r="D2693" t="str">
        <f t="shared" si="41"/>
        <v/>
      </c>
    </row>
    <row r="2694" spans="1:4" x14ac:dyDescent="0.25">
      <c r="A2694" s="23"/>
      <c r="B2694" s="24"/>
      <c r="C2694" s="24"/>
      <c r="D2694" t="str">
        <f t="shared" si="41"/>
        <v/>
      </c>
    </row>
    <row r="2695" spans="1:4" x14ac:dyDescent="0.25">
      <c r="A2695" s="23"/>
      <c r="B2695" s="24"/>
      <c r="C2695" s="24"/>
      <c r="D2695" t="str">
        <f t="shared" si="41"/>
        <v/>
      </c>
    </row>
    <row r="2696" spans="1:4" x14ac:dyDescent="0.25">
      <c r="A2696" s="23"/>
      <c r="B2696" s="24"/>
      <c r="C2696" s="24"/>
      <c r="D2696" t="str">
        <f t="shared" si="41"/>
        <v/>
      </c>
    </row>
    <row r="2697" spans="1:4" x14ac:dyDescent="0.25">
      <c r="A2697" s="23"/>
      <c r="B2697" s="24"/>
      <c r="C2697" s="24"/>
      <c r="D2697" t="str">
        <f t="shared" si="41"/>
        <v/>
      </c>
    </row>
    <row r="2698" spans="1:4" x14ac:dyDescent="0.25">
      <c r="A2698" s="23"/>
      <c r="B2698" s="24"/>
      <c r="C2698" s="24"/>
      <c r="D2698" t="str">
        <f t="shared" si="41"/>
        <v/>
      </c>
    </row>
    <row r="2699" spans="1:4" x14ac:dyDescent="0.25">
      <c r="A2699" s="23"/>
      <c r="B2699" s="24"/>
      <c r="C2699" s="24"/>
      <c r="D2699" t="str">
        <f t="shared" si="41"/>
        <v/>
      </c>
    </row>
    <row r="2700" spans="1:4" x14ac:dyDescent="0.25">
      <c r="A2700" s="23"/>
      <c r="B2700" s="24"/>
      <c r="C2700" s="24"/>
      <c r="D2700" t="str">
        <f t="shared" si="41"/>
        <v/>
      </c>
    </row>
    <row r="2701" spans="1:4" x14ac:dyDescent="0.25">
      <c r="A2701" s="23"/>
      <c r="B2701" s="24"/>
      <c r="C2701" s="24"/>
      <c r="D2701" t="str">
        <f t="shared" si="41"/>
        <v/>
      </c>
    </row>
    <row r="2702" spans="1:4" x14ac:dyDescent="0.25">
      <c r="A2702" s="23"/>
      <c r="B2702" s="24"/>
      <c r="C2702" s="24"/>
      <c r="D2702" t="str">
        <f t="shared" si="41"/>
        <v/>
      </c>
    </row>
    <row r="2703" spans="1:4" x14ac:dyDescent="0.25">
      <c r="A2703" s="23"/>
      <c r="B2703" s="24"/>
      <c r="C2703" s="24"/>
      <c r="D2703" t="str">
        <f t="shared" si="41"/>
        <v/>
      </c>
    </row>
    <row r="2704" spans="1:4" x14ac:dyDescent="0.25">
      <c r="A2704" s="23"/>
      <c r="B2704" s="24"/>
      <c r="C2704" s="24"/>
      <c r="D2704" t="str">
        <f t="shared" si="41"/>
        <v/>
      </c>
    </row>
    <row r="2705" spans="1:4" x14ac:dyDescent="0.25">
      <c r="A2705" s="23"/>
      <c r="B2705" s="24"/>
      <c r="C2705" s="24"/>
      <c r="D2705" t="str">
        <f t="shared" si="41"/>
        <v/>
      </c>
    </row>
    <row r="2706" spans="1:4" x14ac:dyDescent="0.25">
      <c r="A2706" s="23"/>
      <c r="B2706" s="24"/>
      <c r="C2706" s="24"/>
      <c r="D2706" t="str">
        <f t="shared" si="41"/>
        <v/>
      </c>
    </row>
    <row r="2707" spans="1:4" x14ac:dyDescent="0.25">
      <c r="A2707" s="23"/>
      <c r="B2707" s="24"/>
      <c r="C2707" s="24"/>
      <c r="D2707" t="str">
        <f t="shared" si="41"/>
        <v/>
      </c>
    </row>
    <row r="2708" spans="1:4" x14ac:dyDescent="0.25">
      <c r="A2708" s="23"/>
      <c r="B2708" s="24"/>
      <c r="C2708" s="24"/>
      <c r="D2708" t="str">
        <f t="shared" si="41"/>
        <v/>
      </c>
    </row>
    <row r="2709" spans="1:4" x14ac:dyDescent="0.25">
      <c r="A2709" s="23"/>
      <c r="B2709" s="24"/>
      <c r="C2709" s="24"/>
      <c r="D2709" t="str">
        <f t="shared" si="41"/>
        <v/>
      </c>
    </row>
    <row r="2710" spans="1:4" x14ac:dyDescent="0.25">
      <c r="A2710" s="23"/>
      <c r="B2710" s="24"/>
      <c r="C2710" s="24"/>
      <c r="D2710" t="str">
        <f t="shared" si="41"/>
        <v/>
      </c>
    </row>
    <row r="2711" spans="1:4" x14ac:dyDescent="0.25">
      <c r="A2711" s="23"/>
      <c r="B2711" s="24"/>
      <c r="C2711" s="24"/>
      <c r="D2711" t="str">
        <f t="shared" si="41"/>
        <v/>
      </c>
    </row>
    <row r="2712" spans="1:4" x14ac:dyDescent="0.25">
      <c r="A2712" s="23"/>
      <c r="B2712" s="24"/>
      <c r="C2712" s="24"/>
      <c r="D2712" t="str">
        <f t="shared" si="41"/>
        <v/>
      </c>
    </row>
    <row r="2713" spans="1:4" x14ac:dyDescent="0.25">
      <c r="A2713" s="23"/>
      <c r="B2713" s="24"/>
      <c r="C2713" s="24"/>
      <c r="D2713" t="str">
        <f t="shared" si="41"/>
        <v/>
      </c>
    </row>
    <row r="2714" spans="1:4" x14ac:dyDescent="0.25">
      <c r="A2714" s="23"/>
      <c r="B2714" s="24"/>
      <c r="C2714" s="24"/>
      <c r="D2714" t="str">
        <f t="shared" si="41"/>
        <v/>
      </c>
    </row>
    <row r="2715" spans="1:4" x14ac:dyDescent="0.25">
      <c r="A2715" s="23"/>
      <c r="B2715" s="24"/>
      <c r="C2715" s="24"/>
      <c r="D2715" t="str">
        <f t="shared" si="41"/>
        <v/>
      </c>
    </row>
    <row r="2716" spans="1:4" x14ac:dyDescent="0.25">
      <c r="A2716" s="23"/>
      <c r="B2716" s="24"/>
      <c r="C2716" s="24"/>
      <c r="D2716" t="str">
        <f t="shared" si="41"/>
        <v/>
      </c>
    </row>
    <row r="2717" spans="1:4" x14ac:dyDescent="0.25">
      <c r="A2717" s="23"/>
      <c r="B2717" s="24"/>
      <c r="C2717" s="24"/>
      <c r="D2717" t="str">
        <f t="shared" ref="D2717:D2780" si="42">IF(C2717="","",B2717)</f>
        <v/>
      </c>
    </row>
    <row r="2718" spans="1:4" x14ac:dyDescent="0.25">
      <c r="A2718" s="23"/>
      <c r="B2718" s="24"/>
      <c r="C2718" s="24"/>
      <c r="D2718" t="str">
        <f t="shared" si="42"/>
        <v/>
      </c>
    </row>
    <row r="2719" spans="1:4" x14ac:dyDescent="0.25">
      <c r="A2719" s="23"/>
      <c r="B2719" s="24"/>
      <c r="C2719" s="24"/>
      <c r="D2719" t="str">
        <f t="shared" si="42"/>
        <v/>
      </c>
    </row>
    <row r="2720" spans="1:4" x14ac:dyDescent="0.25">
      <c r="A2720" s="23"/>
      <c r="B2720" s="24"/>
      <c r="C2720" s="24"/>
      <c r="D2720" t="str">
        <f t="shared" si="42"/>
        <v/>
      </c>
    </row>
    <row r="2721" spans="1:4" x14ac:dyDescent="0.25">
      <c r="A2721" s="23"/>
      <c r="B2721" s="24"/>
      <c r="C2721" s="24"/>
      <c r="D2721" t="str">
        <f t="shared" si="42"/>
        <v/>
      </c>
    </row>
    <row r="2722" spans="1:4" x14ac:dyDescent="0.25">
      <c r="A2722" s="23"/>
      <c r="B2722" s="24"/>
      <c r="C2722" s="24"/>
      <c r="D2722" t="str">
        <f t="shared" si="42"/>
        <v/>
      </c>
    </row>
    <row r="2723" spans="1:4" x14ac:dyDescent="0.25">
      <c r="A2723" s="23"/>
      <c r="B2723" s="24"/>
      <c r="C2723" s="24"/>
      <c r="D2723" t="str">
        <f t="shared" si="42"/>
        <v/>
      </c>
    </row>
    <row r="2724" spans="1:4" x14ac:dyDescent="0.25">
      <c r="A2724" s="23"/>
      <c r="B2724" s="24"/>
      <c r="C2724" s="24"/>
      <c r="D2724" t="str">
        <f t="shared" si="42"/>
        <v/>
      </c>
    </row>
    <row r="2725" spans="1:4" x14ac:dyDescent="0.25">
      <c r="A2725" s="23"/>
      <c r="B2725" s="24"/>
      <c r="C2725" s="24"/>
      <c r="D2725" t="str">
        <f t="shared" si="42"/>
        <v/>
      </c>
    </row>
    <row r="2726" spans="1:4" x14ac:dyDescent="0.25">
      <c r="A2726" s="23"/>
      <c r="B2726" s="24"/>
      <c r="C2726" s="24"/>
      <c r="D2726" t="str">
        <f t="shared" si="42"/>
        <v/>
      </c>
    </row>
    <row r="2727" spans="1:4" x14ac:dyDescent="0.25">
      <c r="A2727" s="23"/>
      <c r="B2727" s="24"/>
      <c r="C2727" s="24"/>
      <c r="D2727" t="str">
        <f t="shared" si="42"/>
        <v/>
      </c>
    </row>
    <row r="2728" spans="1:4" x14ac:dyDescent="0.25">
      <c r="A2728" s="23"/>
      <c r="B2728" s="24"/>
      <c r="C2728" s="24"/>
      <c r="D2728" t="str">
        <f t="shared" si="42"/>
        <v/>
      </c>
    </row>
    <row r="2729" spans="1:4" x14ac:dyDescent="0.25">
      <c r="A2729" s="23"/>
      <c r="B2729" s="24"/>
      <c r="C2729" s="24"/>
      <c r="D2729" t="str">
        <f t="shared" si="42"/>
        <v/>
      </c>
    </row>
    <row r="2730" spans="1:4" x14ac:dyDescent="0.25">
      <c r="A2730" s="23"/>
      <c r="B2730" s="24"/>
      <c r="C2730" s="24"/>
      <c r="D2730" t="str">
        <f t="shared" si="42"/>
        <v/>
      </c>
    </row>
    <row r="2731" spans="1:4" x14ac:dyDescent="0.25">
      <c r="A2731" s="23"/>
      <c r="B2731" s="24"/>
      <c r="C2731" s="24"/>
      <c r="D2731" t="str">
        <f t="shared" si="42"/>
        <v/>
      </c>
    </row>
    <row r="2732" spans="1:4" x14ac:dyDescent="0.25">
      <c r="A2732" s="23"/>
      <c r="B2732" s="24"/>
      <c r="C2732" s="24"/>
      <c r="D2732" t="str">
        <f t="shared" si="42"/>
        <v/>
      </c>
    </row>
    <row r="2733" spans="1:4" x14ac:dyDescent="0.25">
      <c r="A2733" s="23"/>
      <c r="B2733" s="24"/>
      <c r="C2733" s="24"/>
      <c r="D2733" t="str">
        <f t="shared" si="42"/>
        <v/>
      </c>
    </row>
    <row r="2734" spans="1:4" x14ac:dyDescent="0.25">
      <c r="A2734" s="23"/>
      <c r="B2734" s="24"/>
      <c r="C2734" s="24"/>
      <c r="D2734" t="str">
        <f t="shared" si="42"/>
        <v/>
      </c>
    </row>
    <row r="2735" spans="1:4" x14ac:dyDescent="0.25">
      <c r="A2735" s="23"/>
      <c r="B2735" s="24"/>
      <c r="C2735" s="24"/>
      <c r="D2735" t="str">
        <f t="shared" si="42"/>
        <v/>
      </c>
    </row>
    <row r="2736" spans="1:4" x14ac:dyDescent="0.25">
      <c r="A2736" s="23"/>
      <c r="B2736" s="24"/>
      <c r="C2736" s="24"/>
      <c r="D2736" t="str">
        <f t="shared" si="42"/>
        <v/>
      </c>
    </row>
    <row r="2737" spans="1:4" x14ac:dyDescent="0.25">
      <c r="A2737" s="23"/>
      <c r="B2737" s="24"/>
      <c r="C2737" s="24"/>
      <c r="D2737" t="str">
        <f t="shared" si="42"/>
        <v/>
      </c>
    </row>
    <row r="2738" spans="1:4" x14ac:dyDescent="0.25">
      <c r="A2738" s="23"/>
      <c r="B2738" s="24"/>
      <c r="C2738" s="24"/>
      <c r="D2738" t="str">
        <f t="shared" si="42"/>
        <v/>
      </c>
    </row>
    <row r="2739" spans="1:4" x14ac:dyDescent="0.25">
      <c r="A2739" s="23"/>
      <c r="B2739" s="24"/>
      <c r="C2739" s="24"/>
      <c r="D2739" t="str">
        <f t="shared" si="42"/>
        <v/>
      </c>
    </row>
    <row r="2740" spans="1:4" x14ac:dyDescent="0.25">
      <c r="A2740" s="23"/>
      <c r="B2740" s="24"/>
      <c r="C2740" s="24"/>
      <c r="D2740" t="str">
        <f t="shared" si="42"/>
        <v/>
      </c>
    </row>
    <row r="2741" spans="1:4" x14ac:dyDescent="0.25">
      <c r="A2741" s="23"/>
      <c r="B2741" s="24"/>
      <c r="C2741" s="24"/>
      <c r="D2741" t="str">
        <f t="shared" si="42"/>
        <v/>
      </c>
    </row>
    <row r="2742" spans="1:4" x14ac:dyDescent="0.25">
      <c r="A2742" s="23"/>
      <c r="B2742" s="24"/>
      <c r="C2742" s="24"/>
      <c r="D2742" t="str">
        <f t="shared" si="42"/>
        <v/>
      </c>
    </row>
    <row r="2743" spans="1:4" x14ac:dyDescent="0.25">
      <c r="A2743" s="23"/>
      <c r="B2743" s="24"/>
      <c r="C2743" s="24"/>
      <c r="D2743" t="str">
        <f t="shared" si="42"/>
        <v/>
      </c>
    </row>
    <row r="2744" spans="1:4" x14ac:dyDescent="0.25">
      <c r="A2744" s="23"/>
      <c r="B2744" s="24"/>
      <c r="C2744" s="24"/>
      <c r="D2744" t="str">
        <f t="shared" si="42"/>
        <v/>
      </c>
    </row>
    <row r="2745" spans="1:4" x14ac:dyDescent="0.25">
      <c r="A2745" s="23"/>
      <c r="B2745" s="24"/>
      <c r="C2745" s="24"/>
      <c r="D2745" t="str">
        <f t="shared" si="42"/>
        <v/>
      </c>
    </row>
    <row r="2746" spans="1:4" x14ac:dyDescent="0.25">
      <c r="A2746" s="23"/>
      <c r="B2746" s="24"/>
      <c r="C2746" s="24"/>
      <c r="D2746" t="str">
        <f t="shared" si="42"/>
        <v/>
      </c>
    </row>
    <row r="2747" spans="1:4" x14ac:dyDescent="0.25">
      <c r="A2747" s="23"/>
      <c r="B2747" s="24"/>
      <c r="C2747" s="24"/>
      <c r="D2747" t="str">
        <f t="shared" si="42"/>
        <v/>
      </c>
    </row>
    <row r="2748" spans="1:4" x14ac:dyDescent="0.25">
      <c r="A2748" s="23"/>
      <c r="B2748" s="24"/>
      <c r="C2748" s="24"/>
      <c r="D2748" t="str">
        <f t="shared" si="42"/>
        <v/>
      </c>
    </row>
    <row r="2749" spans="1:4" x14ac:dyDescent="0.25">
      <c r="A2749" s="23"/>
      <c r="B2749" s="24"/>
      <c r="C2749" s="24"/>
      <c r="D2749" t="str">
        <f t="shared" si="42"/>
        <v/>
      </c>
    </row>
    <row r="2750" spans="1:4" x14ac:dyDescent="0.25">
      <c r="A2750" s="23"/>
      <c r="B2750" s="24"/>
      <c r="C2750" s="24"/>
      <c r="D2750" t="str">
        <f t="shared" si="42"/>
        <v/>
      </c>
    </row>
    <row r="2751" spans="1:4" x14ac:dyDescent="0.25">
      <c r="A2751" s="23"/>
      <c r="B2751" s="24"/>
      <c r="C2751" s="24"/>
      <c r="D2751" t="str">
        <f t="shared" si="42"/>
        <v/>
      </c>
    </row>
    <row r="2752" spans="1:4" x14ac:dyDescent="0.25">
      <c r="A2752" s="23"/>
      <c r="B2752" s="24"/>
      <c r="C2752" s="24"/>
      <c r="D2752" t="str">
        <f t="shared" si="42"/>
        <v/>
      </c>
    </row>
    <row r="2753" spans="1:4" x14ac:dyDescent="0.25">
      <c r="A2753" s="23"/>
      <c r="B2753" s="24"/>
      <c r="C2753" s="24"/>
      <c r="D2753" t="str">
        <f t="shared" si="42"/>
        <v/>
      </c>
    </row>
    <row r="2754" spans="1:4" x14ac:dyDescent="0.25">
      <c r="A2754" s="23"/>
      <c r="B2754" s="24"/>
      <c r="C2754" s="24"/>
      <c r="D2754" t="str">
        <f t="shared" si="42"/>
        <v/>
      </c>
    </row>
    <row r="2755" spans="1:4" x14ac:dyDescent="0.25">
      <c r="A2755" s="23"/>
      <c r="B2755" s="24"/>
      <c r="C2755" s="24"/>
      <c r="D2755" t="str">
        <f t="shared" si="42"/>
        <v/>
      </c>
    </row>
    <row r="2756" spans="1:4" x14ac:dyDescent="0.25">
      <c r="A2756" s="23"/>
      <c r="B2756" s="24"/>
      <c r="C2756" s="24"/>
      <c r="D2756" t="str">
        <f t="shared" si="42"/>
        <v/>
      </c>
    </row>
    <row r="2757" spans="1:4" x14ac:dyDescent="0.25">
      <c r="A2757" s="23"/>
      <c r="B2757" s="24"/>
      <c r="C2757" s="24"/>
      <c r="D2757" t="str">
        <f t="shared" si="42"/>
        <v/>
      </c>
    </row>
    <row r="2758" spans="1:4" x14ac:dyDescent="0.25">
      <c r="A2758" s="23"/>
      <c r="B2758" s="24"/>
      <c r="C2758" s="24"/>
      <c r="D2758" t="str">
        <f t="shared" si="42"/>
        <v/>
      </c>
    </row>
    <row r="2759" spans="1:4" x14ac:dyDescent="0.25">
      <c r="A2759" s="23"/>
      <c r="B2759" s="24"/>
      <c r="C2759" s="24"/>
      <c r="D2759" t="str">
        <f t="shared" si="42"/>
        <v/>
      </c>
    </row>
    <row r="2760" spans="1:4" x14ac:dyDescent="0.25">
      <c r="A2760" s="23"/>
      <c r="B2760" s="24"/>
      <c r="C2760" s="24"/>
      <c r="D2760" t="str">
        <f t="shared" si="42"/>
        <v/>
      </c>
    </row>
    <row r="2761" spans="1:4" x14ac:dyDescent="0.25">
      <c r="A2761" s="23"/>
      <c r="B2761" s="24"/>
      <c r="C2761" s="24"/>
      <c r="D2761" t="str">
        <f t="shared" si="42"/>
        <v/>
      </c>
    </row>
    <row r="2762" spans="1:4" x14ac:dyDescent="0.25">
      <c r="A2762" s="23"/>
      <c r="B2762" s="24"/>
      <c r="C2762" s="24"/>
      <c r="D2762" t="str">
        <f t="shared" si="42"/>
        <v/>
      </c>
    </row>
    <row r="2763" spans="1:4" x14ac:dyDescent="0.25">
      <c r="A2763" s="23"/>
      <c r="B2763" s="24"/>
      <c r="C2763" s="24"/>
      <c r="D2763" t="str">
        <f t="shared" si="42"/>
        <v/>
      </c>
    </row>
    <row r="2764" spans="1:4" x14ac:dyDescent="0.25">
      <c r="A2764" s="23"/>
      <c r="B2764" s="24"/>
      <c r="C2764" s="24"/>
      <c r="D2764" t="str">
        <f t="shared" si="42"/>
        <v/>
      </c>
    </row>
    <row r="2765" spans="1:4" x14ac:dyDescent="0.25">
      <c r="A2765" s="23"/>
      <c r="B2765" s="24"/>
      <c r="C2765" s="24"/>
      <c r="D2765" t="str">
        <f t="shared" si="42"/>
        <v/>
      </c>
    </row>
    <row r="2766" spans="1:4" x14ac:dyDescent="0.25">
      <c r="A2766" s="23"/>
      <c r="B2766" s="24"/>
      <c r="C2766" s="24"/>
      <c r="D2766" t="str">
        <f t="shared" si="42"/>
        <v/>
      </c>
    </row>
    <row r="2767" spans="1:4" x14ac:dyDescent="0.25">
      <c r="A2767" s="23"/>
      <c r="B2767" s="24"/>
      <c r="C2767" s="24"/>
      <c r="D2767" t="str">
        <f t="shared" si="42"/>
        <v/>
      </c>
    </row>
    <row r="2768" spans="1:4" x14ac:dyDescent="0.25">
      <c r="A2768" s="23"/>
      <c r="B2768" s="24"/>
      <c r="C2768" s="24"/>
      <c r="D2768" t="str">
        <f t="shared" si="42"/>
        <v/>
      </c>
    </row>
    <row r="2769" spans="1:4" x14ac:dyDescent="0.25">
      <c r="A2769" s="23"/>
      <c r="B2769" s="24"/>
      <c r="C2769" s="24"/>
      <c r="D2769" t="str">
        <f t="shared" si="42"/>
        <v/>
      </c>
    </row>
    <row r="2770" spans="1:4" x14ac:dyDescent="0.25">
      <c r="A2770" s="23"/>
      <c r="B2770" s="24"/>
      <c r="C2770" s="24"/>
      <c r="D2770" t="str">
        <f t="shared" si="42"/>
        <v/>
      </c>
    </row>
    <row r="2771" spans="1:4" x14ac:dyDescent="0.25">
      <c r="A2771" s="23"/>
      <c r="B2771" s="24"/>
      <c r="C2771" s="24"/>
      <c r="D2771" t="str">
        <f t="shared" si="42"/>
        <v/>
      </c>
    </row>
    <row r="2772" spans="1:4" x14ac:dyDescent="0.25">
      <c r="A2772" s="23"/>
      <c r="B2772" s="24"/>
      <c r="C2772" s="24"/>
      <c r="D2772" t="str">
        <f t="shared" si="42"/>
        <v/>
      </c>
    </row>
    <row r="2773" spans="1:4" x14ac:dyDescent="0.25">
      <c r="A2773" s="23"/>
      <c r="B2773" s="24"/>
      <c r="C2773" s="24"/>
      <c r="D2773" t="str">
        <f t="shared" si="42"/>
        <v/>
      </c>
    </row>
    <row r="2774" spans="1:4" x14ac:dyDescent="0.25">
      <c r="A2774" s="23"/>
      <c r="B2774" s="24"/>
      <c r="C2774" s="24"/>
      <c r="D2774" t="str">
        <f t="shared" si="42"/>
        <v/>
      </c>
    </row>
    <row r="2775" spans="1:4" x14ac:dyDescent="0.25">
      <c r="A2775" s="23"/>
      <c r="B2775" s="24"/>
      <c r="C2775" s="24"/>
      <c r="D2775" t="str">
        <f t="shared" si="42"/>
        <v/>
      </c>
    </row>
    <row r="2776" spans="1:4" x14ac:dyDescent="0.25">
      <c r="A2776" s="23"/>
      <c r="B2776" s="24"/>
      <c r="C2776" s="24"/>
      <c r="D2776" t="str">
        <f t="shared" si="42"/>
        <v/>
      </c>
    </row>
    <row r="2777" spans="1:4" x14ac:dyDescent="0.25">
      <c r="A2777" s="23"/>
      <c r="B2777" s="24"/>
      <c r="C2777" s="24"/>
      <c r="D2777" t="str">
        <f t="shared" si="42"/>
        <v/>
      </c>
    </row>
    <row r="2778" spans="1:4" x14ac:dyDescent="0.25">
      <c r="A2778" s="23"/>
      <c r="B2778" s="24"/>
      <c r="C2778" s="24"/>
      <c r="D2778" t="str">
        <f t="shared" si="42"/>
        <v/>
      </c>
    </row>
    <row r="2779" spans="1:4" x14ac:dyDescent="0.25">
      <c r="A2779" s="23"/>
      <c r="B2779" s="24"/>
      <c r="C2779" s="24"/>
      <c r="D2779" t="str">
        <f t="shared" si="42"/>
        <v/>
      </c>
    </row>
    <row r="2780" spans="1:4" x14ac:dyDescent="0.25">
      <c r="A2780" s="23"/>
      <c r="B2780" s="24"/>
      <c r="C2780" s="24"/>
      <c r="D2780" t="str">
        <f t="shared" si="42"/>
        <v/>
      </c>
    </row>
    <row r="2781" spans="1:4" x14ac:dyDescent="0.25">
      <c r="A2781" s="23"/>
      <c r="B2781" s="24"/>
      <c r="C2781" s="24"/>
      <c r="D2781" t="str">
        <f t="shared" ref="D2781:D2844" si="43">IF(C2781="","",B2781)</f>
        <v/>
      </c>
    </row>
    <row r="2782" spans="1:4" x14ac:dyDescent="0.25">
      <c r="A2782" s="23"/>
      <c r="B2782" s="24"/>
      <c r="C2782" s="24"/>
      <c r="D2782" t="str">
        <f t="shared" si="43"/>
        <v/>
      </c>
    </row>
    <row r="2783" spans="1:4" x14ac:dyDescent="0.25">
      <c r="A2783" s="23"/>
      <c r="B2783" s="24"/>
      <c r="C2783" s="24"/>
      <c r="D2783" t="str">
        <f t="shared" si="43"/>
        <v/>
      </c>
    </row>
    <row r="2784" spans="1:4" x14ac:dyDescent="0.25">
      <c r="A2784" s="23"/>
      <c r="B2784" s="24"/>
      <c r="C2784" s="24"/>
      <c r="D2784" t="str">
        <f t="shared" si="43"/>
        <v/>
      </c>
    </row>
    <row r="2785" spans="1:4" x14ac:dyDescent="0.25">
      <c r="A2785" s="23"/>
      <c r="B2785" s="24"/>
      <c r="C2785" s="24"/>
      <c r="D2785" t="str">
        <f t="shared" si="43"/>
        <v/>
      </c>
    </row>
    <row r="2786" spans="1:4" x14ac:dyDescent="0.25">
      <c r="A2786" s="23"/>
      <c r="B2786" s="24"/>
      <c r="C2786" s="24"/>
      <c r="D2786" t="str">
        <f t="shared" si="43"/>
        <v/>
      </c>
    </row>
    <row r="2787" spans="1:4" x14ac:dyDescent="0.25">
      <c r="A2787" s="23"/>
      <c r="B2787" s="24"/>
      <c r="C2787" s="24"/>
      <c r="D2787" t="str">
        <f t="shared" si="43"/>
        <v/>
      </c>
    </row>
    <row r="2788" spans="1:4" x14ac:dyDescent="0.25">
      <c r="A2788" s="23"/>
      <c r="B2788" s="24"/>
      <c r="C2788" s="24"/>
      <c r="D2788" t="str">
        <f t="shared" si="43"/>
        <v/>
      </c>
    </row>
    <row r="2789" spans="1:4" x14ac:dyDescent="0.25">
      <c r="A2789" s="23"/>
      <c r="B2789" s="24"/>
      <c r="C2789" s="24"/>
      <c r="D2789" t="str">
        <f t="shared" si="43"/>
        <v/>
      </c>
    </row>
    <row r="2790" spans="1:4" x14ac:dyDescent="0.25">
      <c r="A2790" s="23"/>
      <c r="B2790" s="24"/>
      <c r="C2790" s="24"/>
      <c r="D2790" t="str">
        <f t="shared" si="43"/>
        <v/>
      </c>
    </row>
    <row r="2791" spans="1:4" x14ac:dyDescent="0.25">
      <c r="A2791" s="23"/>
      <c r="B2791" s="24"/>
      <c r="C2791" s="24"/>
      <c r="D2791" t="str">
        <f t="shared" si="43"/>
        <v/>
      </c>
    </row>
    <row r="2792" spans="1:4" x14ac:dyDescent="0.25">
      <c r="A2792" s="23"/>
      <c r="B2792" s="24"/>
      <c r="C2792" s="24"/>
      <c r="D2792" t="str">
        <f t="shared" si="43"/>
        <v/>
      </c>
    </row>
    <row r="2793" spans="1:4" x14ac:dyDescent="0.25">
      <c r="A2793" s="23"/>
      <c r="B2793" s="24"/>
      <c r="C2793" s="24"/>
      <c r="D2793" t="str">
        <f t="shared" si="43"/>
        <v/>
      </c>
    </row>
    <row r="2794" spans="1:4" x14ac:dyDescent="0.25">
      <c r="A2794" s="23"/>
      <c r="B2794" s="24"/>
      <c r="C2794" s="24"/>
      <c r="D2794" t="str">
        <f t="shared" si="43"/>
        <v/>
      </c>
    </row>
    <row r="2795" spans="1:4" x14ac:dyDescent="0.25">
      <c r="A2795" s="23"/>
      <c r="B2795" s="24"/>
      <c r="C2795" s="24"/>
      <c r="D2795" t="str">
        <f t="shared" si="43"/>
        <v/>
      </c>
    </row>
    <row r="2796" spans="1:4" x14ac:dyDescent="0.25">
      <c r="A2796" s="23"/>
      <c r="B2796" s="24"/>
      <c r="C2796" s="24"/>
      <c r="D2796" t="str">
        <f t="shared" si="43"/>
        <v/>
      </c>
    </row>
    <row r="2797" spans="1:4" x14ac:dyDescent="0.25">
      <c r="A2797" s="23"/>
      <c r="B2797" s="24"/>
      <c r="C2797" s="24"/>
      <c r="D2797" t="str">
        <f t="shared" si="43"/>
        <v/>
      </c>
    </row>
    <row r="2798" spans="1:4" x14ac:dyDescent="0.25">
      <c r="A2798" s="23"/>
      <c r="B2798" s="24"/>
      <c r="C2798" s="24"/>
      <c r="D2798" t="str">
        <f t="shared" si="43"/>
        <v/>
      </c>
    </row>
    <row r="2799" spans="1:4" x14ac:dyDescent="0.25">
      <c r="A2799" s="23"/>
      <c r="B2799" s="24"/>
      <c r="C2799" s="24"/>
      <c r="D2799" t="str">
        <f t="shared" si="43"/>
        <v/>
      </c>
    </row>
    <row r="2800" spans="1:4" x14ac:dyDescent="0.25">
      <c r="A2800" s="23"/>
      <c r="B2800" s="24"/>
      <c r="C2800" s="24"/>
      <c r="D2800" t="str">
        <f t="shared" si="43"/>
        <v/>
      </c>
    </row>
    <row r="2801" spans="1:4" x14ac:dyDescent="0.25">
      <c r="A2801" s="23"/>
      <c r="B2801" s="24"/>
      <c r="C2801" s="24"/>
      <c r="D2801" t="str">
        <f t="shared" si="43"/>
        <v/>
      </c>
    </row>
    <row r="2802" spans="1:4" x14ac:dyDescent="0.25">
      <c r="A2802" s="23"/>
      <c r="B2802" s="24"/>
      <c r="C2802" s="24"/>
      <c r="D2802" t="str">
        <f t="shared" si="43"/>
        <v/>
      </c>
    </row>
    <row r="2803" spans="1:4" x14ac:dyDescent="0.25">
      <c r="A2803" s="23"/>
      <c r="B2803" s="24"/>
      <c r="C2803" s="24"/>
      <c r="D2803" t="str">
        <f t="shared" si="43"/>
        <v/>
      </c>
    </row>
    <row r="2804" spans="1:4" x14ac:dyDescent="0.25">
      <c r="A2804" s="23"/>
      <c r="B2804" s="24"/>
      <c r="C2804" s="24"/>
      <c r="D2804" t="str">
        <f t="shared" si="43"/>
        <v/>
      </c>
    </row>
    <row r="2805" spans="1:4" x14ac:dyDescent="0.25">
      <c r="A2805" s="23"/>
      <c r="B2805" s="24"/>
      <c r="C2805" s="24"/>
      <c r="D2805" t="str">
        <f t="shared" si="43"/>
        <v/>
      </c>
    </row>
    <row r="2806" spans="1:4" x14ac:dyDescent="0.25">
      <c r="A2806" s="23"/>
      <c r="B2806" s="24"/>
      <c r="C2806" s="24"/>
      <c r="D2806" t="str">
        <f t="shared" si="43"/>
        <v/>
      </c>
    </row>
    <row r="2807" spans="1:4" x14ac:dyDescent="0.25">
      <c r="A2807" s="23"/>
      <c r="B2807" s="24"/>
      <c r="C2807" s="24"/>
      <c r="D2807" t="str">
        <f t="shared" si="43"/>
        <v/>
      </c>
    </row>
    <row r="2808" spans="1:4" x14ac:dyDescent="0.25">
      <c r="A2808" s="23"/>
      <c r="B2808" s="24"/>
      <c r="C2808" s="24"/>
      <c r="D2808" t="str">
        <f t="shared" si="43"/>
        <v/>
      </c>
    </row>
    <row r="2809" spans="1:4" x14ac:dyDescent="0.25">
      <c r="A2809" s="23"/>
      <c r="B2809" s="24"/>
      <c r="C2809" s="24"/>
      <c r="D2809" t="str">
        <f t="shared" si="43"/>
        <v/>
      </c>
    </row>
    <row r="2810" spans="1:4" x14ac:dyDescent="0.25">
      <c r="A2810" s="23"/>
      <c r="B2810" s="24"/>
      <c r="C2810" s="24"/>
      <c r="D2810" t="str">
        <f t="shared" si="43"/>
        <v/>
      </c>
    </row>
    <row r="2811" spans="1:4" x14ac:dyDescent="0.25">
      <c r="A2811" s="23"/>
      <c r="B2811" s="24"/>
      <c r="C2811" s="24"/>
      <c r="D2811" t="str">
        <f t="shared" si="43"/>
        <v/>
      </c>
    </row>
    <row r="2812" spans="1:4" x14ac:dyDescent="0.25">
      <c r="A2812" s="23"/>
      <c r="B2812" s="24"/>
      <c r="C2812" s="24"/>
      <c r="D2812" t="str">
        <f t="shared" si="43"/>
        <v/>
      </c>
    </row>
    <row r="2813" spans="1:4" x14ac:dyDescent="0.25">
      <c r="A2813" s="23"/>
      <c r="B2813" s="24"/>
      <c r="C2813" s="24"/>
      <c r="D2813" t="str">
        <f t="shared" si="43"/>
        <v/>
      </c>
    </row>
    <row r="2814" spans="1:4" x14ac:dyDescent="0.25">
      <c r="A2814" s="23"/>
      <c r="B2814" s="24"/>
      <c r="C2814" s="24"/>
      <c r="D2814" t="str">
        <f t="shared" si="43"/>
        <v/>
      </c>
    </row>
    <row r="2815" spans="1:4" x14ac:dyDescent="0.25">
      <c r="A2815" s="23"/>
      <c r="B2815" s="24"/>
      <c r="C2815" s="24"/>
      <c r="D2815" t="str">
        <f t="shared" si="43"/>
        <v/>
      </c>
    </row>
    <row r="2816" spans="1:4" x14ac:dyDescent="0.25">
      <c r="A2816" s="23"/>
      <c r="B2816" s="24"/>
      <c r="C2816" s="24"/>
      <c r="D2816" t="str">
        <f t="shared" si="43"/>
        <v/>
      </c>
    </row>
    <row r="2817" spans="1:4" x14ac:dyDescent="0.25">
      <c r="A2817" s="23"/>
      <c r="B2817" s="24"/>
      <c r="C2817" s="24"/>
      <c r="D2817" t="str">
        <f t="shared" si="43"/>
        <v/>
      </c>
    </row>
    <row r="2818" spans="1:4" x14ac:dyDescent="0.25">
      <c r="A2818" s="23"/>
      <c r="B2818" s="24"/>
      <c r="C2818" s="24"/>
      <c r="D2818" t="str">
        <f t="shared" si="43"/>
        <v/>
      </c>
    </row>
    <row r="2819" spans="1:4" x14ac:dyDescent="0.25">
      <c r="A2819" s="23"/>
      <c r="B2819" s="24"/>
      <c r="C2819" s="24"/>
      <c r="D2819" t="str">
        <f t="shared" si="43"/>
        <v/>
      </c>
    </row>
    <row r="2820" spans="1:4" x14ac:dyDescent="0.25">
      <c r="A2820" s="23"/>
      <c r="B2820" s="24"/>
      <c r="C2820" s="24"/>
      <c r="D2820" t="str">
        <f t="shared" si="43"/>
        <v/>
      </c>
    </row>
    <row r="2821" spans="1:4" x14ac:dyDescent="0.25">
      <c r="A2821" s="23"/>
      <c r="B2821" s="24"/>
      <c r="C2821" s="24"/>
      <c r="D2821" t="str">
        <f t="shared" si="43"/>
        <v/>
      </c>
    </row>
    <row r="2822" spans="1:4" x14ac:dyDescent="0.25">
      <c r="A2822" s="23"/>
      <c r="B2822" s="24"/>
      <c r="C2822" s="24"/>
      <c r="D2822" t="str">
        <f t="shared" si="43"/>
        <v/>
      </c>
    </row>
    <row r="2823" spans="1:4" x14ac:dyDescent="0.25">
      <c r="A2823" s="23"/>
      <c r="B2823" s="24"/>
      <c r="C2823" s="24"/>
      <c r="D2823" t="str">
        <f t="shared" si="43"/>
        <v/>
      </c>
    </row>
    <row r="2824" spans="1:4" x14ac:dyDescent="0.25">
      <c r="A2824" s="23"/>
      <c r="B2824" s="24"/>
      <c r="C2824" s="24"/>
      <c r="D2824" t="str">
        <f t="shared" si="43"/>
        <v/>
      </c>
    </row>
    <row r="2825" spans="1:4" x14ac:dyDescent="0.25">
      <c r="A2825" s="23"/>
      <c r="B2825" s="24"/>
      <c r="C2825" s="24"/>
      <c r="D2825" t="str">
        <f t="shared" si="43"/>
        <v/>
      </c>
    </row>
    <row r="2826" spans="1:4" x14ac:dyDescent="0.25">
      <c r="A2826" s="23"/>
      <c r="B2826" s="24"/>
      <c r="C2826" s="24"/>
      <c r="D2826" t="str">
        <f t="shared" si="43"/>
        <v/>
      </c>
    </row>
    <row r="2827" spans="1:4" x14ac:dyDescent="0.25">
      <c r="A2827" s="23"/>
      <c r="B2827" s="24"/>
      <c r="C2827" s="24"/>
      <c r="D2827" t="str">
        <f t="shared" si="43"/>
        <v/>
      </c>
    </row>
    <row r="2828" spans="1:4" x14ac:dyDescent="0.25">
      <c r="A2828" s="23"/>
      <c r="B2828" s="24"/>
      <c r="C2828" s="24"/>
      <c r="D2828" t="str">
        <f t="shared" si="43"/>
        <v/>
      </c>
    </row>
    <row r="2829" spans="1:4" x14ac:dyDescent="0.25">
      <c r="A2829" s="23"/>
      <c r="B2829" s="24"/>
      <c r="C2829" s="24"/>
      <c r="D2829" t="str">
        <f t="shared" si="43"/>
        <v/>
      </c>
    </row>
    <row r="2830" spans="1:4" x14ac:dyDescent="0.25">
      <c r="A2830" s="23"/>
      <c r="B2830" s="24"/>
      <c r="C2830" s="24"/>
      <c r="D2830" t="str">
        <f t="shared" si="43"/>
        <v/>
      </c>
    </row>
    <row r="2831" spans="1:4" x14ac:dyDescent="0.25">
      <c r="A2831" s="23"/>
      <c r="B2831" s="24"/>
      <c r="C2831" s="24"/>
      <c r="D2831" t="str">
        <f t="shared" si="43"/>
        <v/>
      </c>
    </row>
    <row r="2832" spans="1:4" x14ac:dyDescent="0.25">
      <c r="A2832" s="23"/>
      <c r="B2832" s="24"/>
      <c r="C2832" s="24"/>
      <c r="D2832" t="str">
        <f t="shared" si="43"/>
        <v/>
      </c>
    </row>
    <row r="2833" spans="1:4" x14ac:dyDescent="0.25">
      <c r="A2833" s="23"/>
      <c r="B2833" s="24"/>
      <c r="C2833" s="24"/>
      <c r="D2833" t="str">
        <f t="shared" si="43"/>
        <v/>
      </c>
    </row>
    <row r="2834" spans="1:4" x14ac:dyDescent="0.25">
      <c r="A2834" s="23"/>
      <c r="B2834" s="24"/>
      <c r="C2834" s="24"/>
      <c r="D2834" t="str">
        <f t="shared" si="43"/>
        <v/>
      </c>
    </row>
    <row r="2835" spans="1:4" x14ac:dyDescent="0.25">
      <c r="A2835" s="23"/>
      <c r="B2835" s="24"/>
      <c r="C2835" s="24"/>
      <c r="D2835" t="str">
        <f t="shared" si="43"/>
        <v/>
      </c>
    </row>
    <row r="2836" spans="1:4" x14ac:dyDescent="0.25">
      <c r="A2836" s="23"/>
      <c r="B2836" s="24"/>
      <c r="C2836" s="24"/>
      <c r="D2836" t="str">
        <f t="shared" si="43"/>
        <v/>
      </c>
    </row>
    <row r="2837" spans="1:4" x14ac:dyDescent="0.25">
      <c r="A2837" s="23"/>
      <c r="B2837" s="24"/>
      <c r="C2837" s="24"/>
      <c r="D2837" t="str">
        <f t="shared" si="43"/>
        <v/>
      </c>
    </row>
    <row r="2838" spans="1:4" x14ac:dyDescent="0.25">
      <c r="A2838" s="23"/>
      <c r="B2838" s="24"/>
      <c r="C2838" s="24"/>
      <c r="D2838" t="str">
        <f t="shared" si="43"/>
        <v/>
      </c>
    </row>
    <row r="2839" spans="1:4" x14ac:dyDescent="0.25">
      <c r="A2839" s="23"/>
      <c r="B2839" s="24"/>
      <c r="C2839" s="24"/>
      <c r="D2839" t="str">
        <f t="shared" si="43"/>
        <v/>
      </c>
    </row>
    <row r="2840" spans="1:4" x14ac:dyDescent="0.25">
      <c r="A2840" s="23"/>
      <c r="B2840" s="24"/>
      <c r="C2840" s="24"/>
      <c r="D2840" t="str">
        <f t="shared" si="43"/>
        <v/>
      </c>
    </row>
    <row r="2841" spans="1:4" x14ac:dyDescent="0.25">
      <c r="A2841" s="23"/>
      <c r="B2841" s="24"/>
      <c r="C2841" s="24"/>
      <c r="D2841" t="str">
        <f t="shared" si="43"/>
        <v/>
      </c>
    </row>
    <row r="2842" spans="1:4" x14ac:dyDescent="0.25">
      <c r="A2842" s="23"/>
      <c r="B2842" s="24"/>
      <c r="C2842" s="24"/>
      <c r="D2842" t="str">
        <f t="shared" si="43"/>
        <v/>
      </c>
    </row>
    <row r="2843" spans="1:4" x14ac:dyDescent="0.25">
      <c r="A2843" s="23"/>
      <c r="B2843" s="24"/>
      <c r="C2843" s="24"/>
      <c r="D2843" t="str">
        <f t="shared" si="43"/>
        <v/>
      </c>
    </row>
    <row r="2844" spans="1:4" x14ac:dyDescent="0.25">
      <c r="A2844" s="23"/>
      <c r="B2844" s="24"/>
      <c r="C2844" s="24"/>
      <c r="D2844" t="str">
        <f t="shared" si="43"/>
        <v/>
      </c>
    </row>
    <row r="2845" spans="1:4" x14ac:dyDescent="0.25">
      <c r="A2845" s="23"/>
      <c r="B2845" s="24"/>
      <c r="C2845" s="24"/>
      <c r="D2845" t="str">
        <f t="shared" ref="D2845:D2908" si="44">IF(C2845="","",B2845)</f>
        <v/>
      </c>
    </row>
    <row r="2846" spans="1:4" x14ac:dyDescent="0.25">
      <c r="A2846" s="23"/>
      <c r="B2846" s="24"/>
      <c r="C2846" s="24"/>
      <c r="D2846" t="str">
        <f t="shared" si="44"/>
        <v/>
      </c>
    </row>
    <row r="2847" spans="1:4" x14ac:dyDescent="0.25">
      <c r="A2847" s="23"/>
      <c r="B2847" s="24"/>
      <c r="C2847" s="24"/>
      <c r="D2847" t="str">
        <f t="shared" si="44"/>
        <v/>
      </c>
    </row>
    <row r="2848" spans="1:4" x14ac:dyDescent="0.25">
      <c r="A2848" s="23"/>
      <c r="B2848" s="24"/>
      <c r="C2848" s="24"/>
      <c r="D2848" t="str">
        <f t="shared" si="44"/>
        <v/>
      </c>
    </row>
    <row r="2849" spans="1:4" x14ac:dyDescent="0.25">
      <c r="A2849" s="23"/>
      <c r="B2849" s="24"/>
      <c r="C2849" s="24"/>
      <c r="D2849" t="str">
        <f t="shared" si="44"/>
        <v/>
      </c>
    </row>
    <row r="2850" spans="1:4" x14ac:dyDescent="0.25">
      <c r="A2850" s="23"/>
      <c r="B2850" s="24"/>
      <c r="C2850" s="24"/>
      <c r="D2850" t="str">
        <f t="shared" si="44"/>
        <v/>
      </c>
    </row>
    <row r="2851" spans="1:4" x14ac:dyDescent="0.25">
      <c r="A2851" s="23"/>
      <c r="B2851" s="24"/>
      <c r="C2851" s="24"/>
      <c r="D2851" t="str">
        <f t="shared" si="44"/>
        <v/>
      </c>
    </row>
    <row r="2852" spans="1:4" x14ac:dyDescent="0.25">
      <c r="A2852" s="23"/>
      <c r="B2852" s="24"/>
      <c r="C2852" s="24"/>
      <c r="D2852" t="str">
        <f t="shared" si="44"/>
        <v/>
      </c>
    </row>
    <row r="2853" spans="1:4" x14ac:dyDescent="0.25">
      <c r="A2853" s="23"/>
      <c r="B2853" s="24"/>
      <c r="C2853" s="24"/>
      <c r="D2853" t="str">
        <f t="shared" si="44"/>
        <v/>
      </c>
    </row>
    <row r="2854" spans="1:4" x14ac:dyDescent="0.25">
      <c r="A2854" s="23"/>
      <c r="B2854" s="24"/>
      <c r="C2854" s="24"/>
      <c r="D2854" t="str">
        <f t="shared" si="44"/>
        <v/>
      </c>
    </row>
    <row r="2855" spans="1:4" x14ac:dyDescent="0.25">
      <c r="A2855" s="23"/>
      <c r="B2855" s="24"/>
      <c r="C2855" s="24"/>
      <c r="D2855" t="str">
        <f t="shared" si="44"/>
        <v/>
      </c>
    </row>
    <row r="2856" spans="1:4" x14ac:dyDescent="0.25">
      <c r="A2856" s="23"/>
      <c r="B2856" s="24"/>
      <c r="C2856" s="24"/>
      <c r="D2856" t="str">
        <f t="shared" si="44"/>
        <v/>
      </c>
    </row>
    <row r="2857" spans="1:4" x14ac:dyDescent="0.25">
      <c r="A2857" s="23"/>
      <c r="B2857" s="24"/>
      <c r="C2857" s="24"/>
      <c r="D2857" t="str">
        <f t="shared" si="44"/>
        <v/>
      </c>
    </row>
    <row r="2858" spans="1:4" x14ac:dyDescent="0.25">
      <c r="A2858" s="23"/>
      <c r="B2858" s="24"/>
      <c r="C2858" s="24"/>
      <c r="D2858" t="str">
        <f t="shared" si="44"/>
        <v/>
      </c>
    </row>
    <row r="2859" spans="1:4" x14ac:dyDescent="0.25">
      <c r="A2859" s="23"/>
      <c r="B2859" s="24"/>
      <c r="C2859" s="24"/>
      <c r="D2859" t="str">
        <f t="shared" si="44"/>
        <v/>
      </c>
    </row>
    <row r="2860" spans="1:4" x14ac:dyDescent="0.25">
      <c r="A2860" s="23"/>
      <c r="B2860" s="24"/>
      <c r="C2860" s="24"/>
      <c r="D2860" t="str">
        <f t="shared" si="44"/>
        <v/>
      </c>
    </row>
    <row r="2861" spans="1:4" x14ac:dyDescent="0.25">
      <c r="A2861" s="23"/>
      <c r="B2861" s="24"/>
      <c r="C2861" s="24"/>
      <c r="D2861" t="str">
        <f t="shared" si="44"/>
        <v/>
      </c>
    </row>
    <row r="2862" spans="1:4" x14ac:dyDescent="0.25">
      <c r="A2862" s="23"/>
      <c r="B2862" s="24"/>
      <c r="C2862" s="24"/>
      <c r="D2862" t="str">
        <f t="shared" si="44"/>
        <v/>
      </c>
    </row>
    <row r="2863" spans="1:4" x14ac:dyDescent="0.25">
      <c r="A2863" s="23"/>
      <c r="B2863" s="24"/>
      <c r="C2863" s="24"/>
      <c r="D2863" t="str">
        <f t="shared" si="44"/>
        <v/>
      </c>
    </row>
    <row r="2864" spans="1:4" x14ac:dyDescent="0.25">
      <c r="A2864" s="23"/>
      <c r="B2864" s="24"/>
      <c r="C2864" s="24"/>
      <c r="D2864" t="str">
        <f t="shared" si="44"/>
        <v/>
      </c>
    </row>
    <row r="2865" spans="1:4" x14ac:dyDescent="0.25">
      <c r="A2865" s="23"/>
      <c r="B2865" s="24"/>
      <c r="C2865" s="24"/>
      <c r="D2865" t="str">
        <f t="shared" si="44"/>
        <v/>
      </c>
    </row>
    <row r="2866" spans="1:4" x14ac:dyDescent="0.25">
      <c r="A2866" s="23"/>
      <c r="B2866" s="24"/>
      <c r="C2866" s="24"/>
      <c r="D2866" t="str">
        <f t="shared" si="44"/>
        <v/>
      </c>
    </row>
    <row r="2867" spans="1:4" x14ac:dyDescent="0.25">
      <c r="A2867" s="23"/>
      <c r="B2867" s="24"/>
      <c r="C2867" s="24"/>
      <c r="D2867" t="str">
        <f t="shared" si="44"/>
        <v/>
      </c>
    </row>
    <row r="2868" spans="1:4" x14ac:dyDescent="0.25">
      <c r="A2868" s="23"/>
      <c r="B2868" s="24"/>
      <c r="C2868" s="24"/>
      <c r="D2868" t="str">
        <f t="shared" si="44"/>
        <v/>
      </c>
    </row>
    <row r="2869" spans="1:4" x14ac:dyDescent="0.25">
      <c r="A2869" s="23"/>
      <c r="B2869" s="24"/>
      <c r="C2869" s="24"/>
      <c r="D2869" t="str">
        <f t="shared" si="44"/>
        <v/>
      </c>
    </row>
    <row r="2870" spans="1:4" x14ac:dyDescent="0.25">
      <c r="A2870" s="23"/>
      <c r="B2870" s="24"/>
      <c r="C2870" s="24"/>
      <c r="D2870" t="str">
        <f t="shared" si="44"/>
        <v/>
      </c>
    </row>
    <row r="2871" spans="1:4" x14ac:dyDescent="0.25">
      <c r="A2871" s="23"/>
      <c r="B2871" s="24"/>
      <c r="C2871" s="24"/>
      <c r="D2871" t="str">
        <f t="shared" si="44"/>
        <v/>
      </c>
    </row>
    <row r="2872" spans="1:4" x14ac:dyDescent="0.25">
      <c r="A2872" s="23"/>
      <c r="B2872" s="24"/>
      <c r="C2872" s="24"/>
      <c r="D2872" t="str">
        <f t="shared" si="44"/>
        <v/>
      </c>
    </row>
    <row r="2873" spans="1:4" x14ac:dyDescent="0.25">
      <c r="A2873" s="23"/>
      <c r="B2873" s="24"/>
      <c r="C2873" s="24"/>
      <c r="D2873" t="str">
        <f t="shared" si="44"/>
        <v/>
      </c>
    </row>
    <row r="2874" spans="1:4" x14ac:dyDescent="0.25">
      <c r="A2874" s="23"/>
      <c r="B2874" s="24"/>
      <c r="C2874" s="24"/>
      <c r="D2874" t="str">
        <f t="shared" si="44"/>
        <v/>
      </c>
    </row>
    <row r="2875" spans="1:4" x14ac:dyDescent="0.25">
      <c r="A2875" s="23"/>
      <c r="B2875" s="24"/>
      <c r="C2875" s="24"/>
      <c r="D2875" t="str">
        <f t="shared" si="44"/>
        <v/>
      </c>
    </row>
    <row r="2876" spans="1:4" x14ac:dyDescent="0.25">
      <c r="A2876" s="23"/>
      <c r="B2876" s="24"/>
      <c r="C2876" s="24"/>
      <c r="D2876" t="str">
        <f t="shared" si="44"/>
        <v/>
      </c>
    </row>
    <row r="2877" spans="1:4" x14ac:dyDescent="0.25">
      <c r="A2877" s="23"/>
      <c r="B2877" s="24"/>
      <c r="C2877" s="24"/>
      <c r="D2877" t="str">
        <f t="shared" si="44"/>
        <v/>
      </c>
    </row>
    <row r="2878" spans="1:4" x14ac:dyDescent="0.25">
      <c r="A2878" s="23"/>
      <c r="B2878" s="24"/>
      <c r="C2878" s="24"/>
      <c r="D2878" t="str">
        <f t="shared" si="44"/>
        <v/>
      </c>
    </row>
    <row r="2879" spans="1:4" x14ac:dyDescent="0.25">
      <c r="A2879" s="23"/>
      <c r="B2879" s="24"/>
      <c r="C2879" s="24"/>
      <c r="D2879" t="str">
        <f t="shared" si="44"/>
        <v/>
      </c>
    </row>
    <row r="2880" spans="1:4" x14ac:dyDescent="0.25">
      <c r="A2880" s="23"/>
      <c r="B2880" s="24"/>
      <c r="C2880" s="24"/>
      <c r="D2880" t="str">
        <f t="shared" si="44"/>
        <v/>
      </c>
    </row>
    <row r="2881" spans="1:4" x14ac:dyDescent="0.25">
      <c r="A2881" s="23"/>
      <c r="B2881" s="24"/>
      <c r="C2881" s="24"/>
      <c r="D2881" t="str">
        <f t="shared" si="44"/>
        <v/>
      </c>
    </row>
    <row r="2882" spans="1:4" x14ac:dyDescent="0.25">
      <c r="A2882" s="23"/>
      <c r="B2882" s="24"/>
      <c r="C2882" s="24"/>
      <c r="D2882" t="str">
        <f t="shared" si="44"/>
        <v/>
      </c>
    </row>
    <row r="2883" spans="1:4" x14ac:dyDescent="0.25">
      <c r="A2883" s="23"/>
      <c r="B2883" s="24"/>
      <c r="C2883" s="24"/>
      <c r="D2883" t="str">
        <f t="shared" si="44"/>
        <v/>
      </c>
    </row>
    <row r="2884" spans="1:4" x14ac:dyDescent="0.25">
      <c r="A2884" s="23"/>
      <c r="B2884" s="24"/>
      <c r="C2884" s="24"/>
      <c r="D2884" t="str">
        <f t="shared" si="44"/>
        <v/>
      </c>
    </row>
    <row r="2885" spans="1:4" x14ac:dyDescent="0.25">
      <c r="A2885" s="23"/>
      <c r="B2885" s="24"/>
      <c r="C2885" s="24"/>
      <c r="D2885" t="str">
        <f t="shared" si="44"/>
        <v/>
      </c>
    </row>
    <row r="2886" spans="1:4" x14ac:dyDescent="0.25">
      <c r="A2886" s="23"/>
      <c r="B2886" s="24"/>
      <c r="C2886" s="24"/>
      <c r="D2886" t="str">
        <f t="shared" si="44"/>
        <v/>
      </c>
    </row>
    <row r="2887" spans="1:4" x14ac:dyDescent="0.25">
      <c r="A2887" s="23"/>
      <c r="B2887" s="24"/>
      <c r="C2887" s="24"/>
      <c r="D2887" t="str">
        <f t="shared" si="44"/>
        <v/>
      </c>
    </row>
    <row r="2888" spans="1:4" x14ac:dyDescent="0.25">
      <c r="A2888" s="23"/>
      <c r="B2888" s="24"/>
      <c r="C2888" s="24"/>
      <c r="D2888" t="str">
        <f t="shared" si="44"/>
        <v/>
      </c>
    </row>
    <row r="2889" spans="1:4" x14ac:dyDescent="0.25">
      <c r="A2889" s="23"/>
      <c r="B2889" s="24"/>
      <c r="C2889" s="24"/>
      <c r="D2889" t="str">
        <f t="shared" si="44"/>
        <v/>
      </c>
    </row>
    <row r="2890" spans="1:4" x14ac:dyDescent="0.25">
      <c r="A2890" s="23"/>
      <c r="B2890" s="24"/>
      <c r="C2890" s="24"/>
      <c r="D2890" t="str">
        <f t="shared" si="44"/>
        <v/>
      </c>
    </row>
    <row r="2891" spans="1:4" x14ac:dyDescent="0.25">
      <c r="A2891" s="23"/>
      <c r="B2891" s="24"/>
      <c r="C2891" s="24"/>
      <c r="D2891" t="str">
        <f t="shared" si="44"/>
        <v/>
      </c>
    </row>
    <row r="2892" spans="1:4" x14ac:dyDescent="0.25">
      <c r="A2892" s="23"/>
      <c r="B2892" s="24"/>
      <c r="C2892" s="24"/>
      <c r="D2892" t="str">
        <f t="shared" si="44"/>
        <v/>
      </c>
    </row>
    <row r="2893" spans="1:4" x14ac:dyDescent="0.25">
      <c r="A2893" s="23"/>
      <c r="B2893" s="24"/>
      <c r="C2893" s="24"/>
      <c r="D2893" t="str">
        <f t="shared" si="44"/>
        <v/>
      </c>
    </row>
    <row r="2894" spans="1:4" x14ac:dyDescent="0.25">
      <c r="A2894" s="23"/>
      <c r="B2894" s="24"/>
      <c r="C2894" s="24"/>
      <c r="D2894" t="str">
        <f t="shared" si="44"/>
        <v/>
      </c>
    </row>
    <row r="2895" spans="1:4" x14ac:dyDescent="0.25">
      <c r="A2895" s="23"/>
      <c r="B2895" s="24"/>
      <c r="C2895" s="24"/>
      <c r="D2895" t="str">
        <f t="shared" si="44"/>
        <v/>
      </c>
    </row>
    <row r="2896" spans="1:4" x14ac:dyDescent="0.25">
      <c r="A2896" s="23"/>
      <c r="B2896" s="24"/>
      <c r="C2896" s="24"/>
      <c r="D2896" t="str">
        <f t="shared" si="44"/>
        <v/>
      </c>
    </row>
    <row r="2897" spans="1:4" x14ac:dyDescent="0.25">
      <c r="A2897" s="23"/>
      <c r="B2897" s="24"/>
      <c r="C2897" s="24"/>
      <c r="D2897" t="str">
        <f t="shared" si="44"/>
        <v/>
      </c>
    </row>
    <row r="2898" spans="1:4" x14ac:dyDescent="0.25">
      <c r="A2898" s="23"/>
      <c r="B2898" s="24"/>
      <c r="C2898" s="24"/>
      <c r="D2898" t="str">
        <f t="shared" si="44"/>
        <v/>
      </c>
    </row>
    <row r="2899" spans="1:4" x14ac:dyDescent="0.25">
      <c r="A2899" s="23"/>
      <c r="B2899" s="24"/>
      <c r="C2899" s="24"/>
      <c r="D2899" t="str">
        <f t="shared" si="44"/>
        <v/>
      </c>
    </row>
    <row r="2900" spans="1:4" x14ac:dyDescent="0.25">
      <c r="A2900" s="23"/>
      <c r="B2900" s="24"/>
      <c r="C2900" s="24"/>
      <c r="D2900" t="str">
        <f t="shared" si="44"/>
        <v/>
      </c>
    </row>
    <row r="2901" spans="1:4" x14ac:dyDescent="0.25">
      <c r="A2901" s="23"/>
      <c r="B2901" s="24"/>
      <c r="C2901" s="24"/>
      <c r="D2901" t="str">
        <f t="shared" si="44"/>
        <v/>
      </c>
    </row>
    <row r="2902" spans="1:4" x14ac:dyDescent="0.25">
      <c r="A2902" s="23"/>
      <c r="B2902" s="24"/>
      <c r="C2902" s="24"/>
      <c r="D2902" t="str">
        <f t="shared" si="44"/>
        <v/>
      </c>
    </row>
    <row r="2903" spans="1:4" x14ac:dyDescent="0.25">
      <c r="A2903" s="23"/>
      <c r="B2903" s="24"/>
      <c r="C2903" s="24"/>
      <c r="D2903" t="str">
        <f t="shared" si="44"/>
        <v/>
      </c>
    </row>
    <row r="2904" spans="1:4" x14ac:dyDescent="0.25">
      <c r="A2904" s="23"/>
      <c r="B2904" s="24"/>
      <c r="C2904" s="24"/>
      <c r="D2904" t="str">
        <f t="shared" si="44"/>
        <v/>
      </c>
    </row>
    <row r="2905" spans="1:4" x14ac:dyDescent="0.25">
      <c r="A2905" s="23"/>
      <c r="B2905" s="24"/>
      <c r="C2905" s="24"/>
      <c r="D2905" t="str">
        <f t="shared" si="44"/>
        <v/>
      </c>
    </row>
    <row r="2906" spans="1:4" x14ac:dyDescent="0.25">
      <c r="A2906" s="23"/>
      <c r="B2906" s="24"/>
      <c r="C2906" s="24"/>
      <c r="D2906" t="str">
        <f t="shared" si="44"/>
        <v/>
      </c>
    </row>
    <row r="2907" spans="1:4" x14ac:dyDescent="0.25">
      <c r="A2907" s="23"/>
      <c r="B2907" s="24"/>
      <c r="C2907" s="24"/>
      <c r="D2907" t="str">
        <f t="shared" si="44"/>
        <v/>
      </c>
    </row>
    <row r="2908" spans="1:4" x14ac:dyDescent="0.25">
      <c r="A2908" s="23"/>
      <c r="B2908" s="24"/>
      <c r="C2908" s="24"/>
      <c r="D2908" t="str">
        <f t="shared" si="44"/>
        <v/>
      </c>
    </row>
    <row r="2909" spans="1:4" x14ac:dyDescent="0.25">
      <c r="A2909" s="23"/>
      <c r="B2909" s="24"/>
      <c r="C2909" s="24"/>
      <c r="D2909" t="str">
        <f t="shared" ref="D2909:D2916" si="45">IF(C2909="","",B2909)</f>
        <v/>
      </c>
    </row>
    <row r="2910" spans="1:4" x14ac:dyDescent="0.25">
      <c r="A2910" s="23"/>
      <c r="B2910" s="24"/>
      <c r="C2910" s="24"/>
      <c r="D2910" t="str">
        <f t="shared" si="45"/>
        <v/>
      </c>
    </row>
    <row r="2911" spans="1:4" x14ac:dyDescent="0.25">
      <c r="A2911" s="23"/>
      <c r="B2911" s="24"/>
      <c r="C2911" s="24"/>
      <c r="D2911" t="str">
        <f t="shared" si="45"/>
        <v/>
      </c>
    </row>
    <row r="2912" spans="1:4" x14ac:dyDescent="0.25">
      <c r="A2912" s="23"/>
      <c r="B2912" s="24"/>
      <c r="C2912" s="24"/>
      <c r="D2912" t="str">
        <f t="shared" si="45"/>
        <v/>
      </c>
    </row>
    <row r="2913" spans="1:4" x14ac:dyDescent="0.25">
      <c r="A2913" s="23"/>
      <c r="B2913" s="24"/>
      <c r="C2913" s="24"/>
      <c r="D2913" t="str">
        <f t="shared" si="45"/>
        <v/>
      </c>
    </row>
    <row r="2914" spans="1:4" x14ac:dyDescent="0.25">
      <c r="A2914" s="23"/>
      <c r="B2914" s="24"/>
      <c r="C2914" s="24"/>
      <c r="D2914" t="str">
        <f t="shared" si="45"/>
        <v/>
      </c>
    </row>
    <row r="2915" spans="1:4" x14ac:dyDescent="0.25">
      <c r="A2915" s="23"/>
      <c r="B2915" s="24"/>
      <c r="C2915" s="24"/>
      <c r="D2915" t="str">
        <f t="shared" si="45"/>
        <v/>
      </c>
    </row>
    <row r="2916" spans="1:4" x14ac:dyDescent="0.25">
      <c r="A2916" s="23"/>
      <c r="B2916" s="24"/>
      <c r="C2916" s="24"/>
      <c r="D2916" t="str">
        <f t="shared" si="45"/>
        <v/>
      </c>
    </row>
  </sheetData>
  <mergeCells count="5">
    <mergeCell ref="A9:B9"/>
    <mergeCell ref="A26:C26"/>
    <mergeCell ref="A1:C2"/>
    <mergeCell ref="A17:B17"/>
    <mergeCell ref="A22:B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simulação</vt:lpstr>
      <vt:lpstr>Série de vazões medidas</vt:lpstr>
      <vt:lpstr>Dados gerais</vt:lpstr>
    </vt:vector>
  </TitlesOfParts>
  <Company>Agência Nacional de Águas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Administrador</cp:lastModifiedBy>
  <dcterms:created xsi:type="dcterms:W3CDTF">2016-05-13T14:16:30Z</dcterms:created>
  <dcterms:modified xsi:type="dcterms:W3CDTF">2019-05-10T17:06:40Z</dcterms:modified>
</cp:coreProperties>
</file>