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flavia.rodrigues\Documents\Flávia\SAG\Pacto Nacional\Progestão\Página Progestão\3 MENU\3.6. Acompanhamento do Programa\2.3 Metas federativas\Rede de alerta\2017\"/>
    </mc:Choice>
  </mc:AlternateContent>
  <xr:revisionPtr revIDLastSave="0" documentId="13_ncr:1_{DC130232-DCFC-4122-840F-01D40B43CABA}" xr6:coauthVersionLast="40" xr6:coauthVersionMax="40" xr10:uidLastSave="{00000000-0000-0000-0000-000000000000}"/>
  <bookViews>
    <workbookView xWindow="28680" yWindow="-120" windowWidth="29040" windowHeight="15840" firstSheet="13" activeTab="28" xr2:uid="{00000000-000D-0000-FFFF-FFFF00000000}"/>
  </bookViews>
  <sheets>
    <sheet name="UF geral" sheetId="31" r:id="rId1"/>
    <sheet name="Critérios" sheetId="27" r:id="rId2"/>
    <sheet name="AC-17" sheetId="61" r:id="rId3"/>
    <sheet name="AL-17" sheetId="62" r:id="rId4"/>
    <sheet name="AM-17" sheetId="63" r:id="rId5"/>
    <sheet name="AP-17" sheetId="64" r:id="rId6"/>
    <sheet name="BA-17" sheetId="65" r:id="rId7"/>
    <sheet name="CE-17" sheetId="66" r:id="rId8"/>
    <sheet name="DF-17" sheetId="67" r:id="rId9"/>
    <sheet name="ES-17" sheetId="68" r:id="rId10"/>
    <sheet name="GO-17" sheetId="70" r:id="rId11"/>
    <sheet name="MA-17" sheetId="71" r:id="rId12"/>
    <sheet name="MT-17" sheetId="73" r:id="rId13"/>
    <sheet name="MS-17" sheetId="74" r:id="rId14"/>
    <sheet name="MG-17" sheetId="75" r:id="rId15"/>
    <sheet name="PA-17" sheetId="76" r:id="rId16"/>
    <sheet name="PB-17" sheetId="77" r:id="rId17"/>
    <sheet name="PE-17" sheetId="78" r:id="rId18"/>
    <sheet name="PI17" sheetId="80" r:id="rId19"/>
    <sheet name="PR-17" sheetId="79" r:id="rId20"/>
    <sheet name="RJ-17" sheetId="81" r:id="rId21"/>
    <sheet name="RN-17" sheetId="88" r:id="rId22"/>
    <sheet name="RO-17" sheetId="82" r:id="rId23"/>
    <sheet name="RR-17" sheetId="83" r:id="rId24"/>
    <sheet name="RS-17" sheetId="84" r:id="rId25"/>
    <sheet name="SC-17" sheetId="85" r:id="rId26"/>
    <sheet name="SE-17" sheetId="86" r:id="rId27"/>
    <sheet name="SP-17" sheetId="87" r:id="rId28"/>
    <sheet name="TO-17" sheetId="72" r:id="rId29"/>
    <sheet name="UF com glosa" sheetId="90" r:id="rId30"/>
  </sheets>
  <definedNames>
    <definedName name="_xlnm._FilterDatabase" localSheetId="29" hidden="1">'UF com glosa'!$A$1:$V$29</definedName>
    <definedName name="_xlnm._FilterDatabase" localSheetId="0" hidden="1">'UF geral'!$A$1:$V$29</definedName>
    <definedName name="_xlnm.Print_Area" localSheetId="2">'AC-17'!$A$1:$W$70</definedName>
    <definedName name="_xlnm.Print_Area" localSheetId="3">'AL-17'!$A$1:$W$48</definedName>
    <definedName name="_xlnm.Print_Area" localSheetId="4">'AM-17'!$A$1:$W$28</definedName>
    <definedName name="_xlnm.Print_Area" localSheetId="5">'AP-17'!$A$1:$W$24</definedName>
    <definedName name="_xlnm.Print_Area" localSheetId="6">'BA-17'!$A$1:$W$34</definedName>
    <definedName name="_xlnm.Print_Area" localSheetId="7">'CE-17'!$A$1:$W$35</definedName>
    <definedName name="_xlnm.Print_Area" localSheetId="1">Critérios!$B$2:$H$9</definedName>
    <definedName name="_xlnm.Print_Area" localSheetId="8">'DF-17'!$A$1:$W$40</definedName>
    <definedName name="_xlnm.Print_Area" localSheetId="9">'ES-17'!$A$1:$W$20</definedName>
    <definedName name="_xlnm.Print_Area" localSheetId="10">'GO-17'!$A$1:$W$36</definedName>
    <definedName name="_xlnm.Print_Area" localSheetId="11">'MA-17'!$A$1:$W$30</definedName>
    <definedName name="_xlnm.Print_Area" localSheetId="14">'MG-17'!$A$1:$W$82</definedName>
    <definedName name="_xlnm.Print_Area" localSheetId="13">'MS-17'!$A$1:$W$36</definedName>
    <definedName name="_xlnm.Print_Area" localSheetId="12">'MT-17'!$A$1:$W$34</definedName>
    <definedName name="_xlnm.Print_Area" localSheetId="15">'PA-17'!$A$1:$W$36</definedName>
    <definedName name="_xlnm.Print_Area" localSheetId="16">'PB-17'!$A$1:$W$24</definedName>
    <definedName name="_xlnm.Print_Area" localSheetId="17">'PE-17'!$A$1:$W$58</definedName>
    <definedName name="_xlnm.Print_Area" localSheetId="18">'PI17'!$A$1:$W$38</definedName>
    <definedName name="_xlnm.Print_Area" localSheetId="19">'PR-17'!$A$1:$W$40</definedName>
    <definedName name="_xlnm.Print_Area" localSheetId="20">'RJ-17'!$A$1:$W$22</definedName>
    <definedName name="_xlnm.Print_Area" localSheetId="21">'RN-17'!$A$1:$W$34</definedName>
    <definedName name="_xlnm.Print_Area" localSheetId="22">'RO-17'!$A$1:$W$40</definedName>
    <definedName name="_xlnm.Print_Area" localSheetId="23">'RR-17'!$A$1:$W$34</definedName>
    <definedName name="_xlnm.Print_Area" localSheetId="24">'RS-17'!$A$1:$W$55</definedName>
    <definedName name="_xlnm.Print_Area" localSheetId="25">'SC-17'!$A$1:$W$94</definedName>
    <definedName name="_xlnm.Print_Area" localSheetId="26">'SE-17'!$A$1:$W$28</definedName>
    <definedName name="_xlnm.Print_Area" localSheetId="27">'SP-17'!$A$1:$W$52</definedName>
    <definedName name="_xlnm.Print_Area" localSheetId="28">'TO-17'!$A$1:$X$40</definedName>
    <definedName name="_xlnm.Print_Titles" localSheetId="2">'AC-17'!$1:$3</definedName>
    <definedName name="_xlnm.Print_Titles" localSheetId="14">'MG-17'!$1:$3</definedName>
    <definedName name="_xlnm.Print_Titles" localSheetId="25">'SC-17'!$1:$3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5" i="72" l="1"/>
  <c r="X6" i="72"/>
  <c r="X7" i="72"/>
  <c r="X8" i="72"/>
  <c r="X9" i="72"/>
  <c r="X10" i="72"/>
  <c r="X11" i="72"/>
  <c r="X12" i="72"/>
  <c r="X13" i="72"/>
  <c r="X14" i="72"/>
  <c r="X15" i="72"/>
  <c r="X16" i="72"/>
  <c r="X17" i="72"/>
  <c r="X18" i="72"/>
  <c r="X19" i="72"/>
  <c r="X20" i="72"/>
  <c r="X21" i="72"/>
  <c r="X22" i="72"/>
  <c r="X23" i="72"/>
  <c r="X24" i="72"/>
  <c r="X25" i="72"/>
  <c r="X26" i="72"/>
  <c r="X27" i="72"/>
  <c r="X28" i="72"/>
  <c r="X29" i="72"/>
  <c r="X30" i="72"/>
  <c r="X31" i="72"/>
  <c r="X32" i="72"/>
  <c r="X4" i="72"/>
  <c r="W5" i="87"/>
  <c r="W6" i="87"/>
  <c r="W7" i="87"/>
  <c r="W8" i="87"/>
  <c r="W9" i="87"/>
  <c r="W10" i="87"/>
  <c r="W11" i="87"/>
  <c r="W12" i="87"/>
  <c r="W13" i="87"/>
  <c r="W14" i="87"/>
  <c r="W15" i="87"/>
  <c r="W16" i="87"/>
  <c r="W17" i="87"/>
  <c r="W18" i="87"/>
  <c r="W19" i="87"/>
  <c r="W20" i="87"/>
  <c r="W21" i="87"/>
  <c r="W22" i="87"/>
  <c r="W23" i="87"/>
  <c r="W24" i="87"/>
  <c r="W25" i="87"/>
  <c r="W26" i="87"/>
  <c r="W27" i="87"/>
  <c r="W28" i="87"/>
  <c r="W29" i="87"/>
  <c r="W30" i="87"/>
  <c r="W31" i="87"/>
  <c r="W32" i="87"/>
  <c r="W33" i="87"/>
  <c r="W34" i="87"/>
  <c r="W35" i="87"/>
  <c r="W36" i="87"/>
  <c r="W37" i="87"/>
  <c r="W38" i="87"/>
  <c r="W39" i="87"/>
  <c r="W40" i="87"/>
  <c r="W41" i="87"/>
  <c r="W42" i="87"/>
  <c r="W43" i="87"/>
  <c r="W44" i="87"/>
  <c r="W4" i="87"/>
  <c r="W5" i="86"/>
  <c r="W6" i="86"/>
  <c r="W7" i="86"/>
  <c r="W8" i="86"/>
  <c r="W9" i="86"/>
  <c r="W10" i="86"/>
  <c r="W11" i="86"/>
  <c r="W12" i="86"/>
  <c r="W13" i="86"/>
  <c r="W14" i="86"/>
  <c r="W15" i="86"/>
  <c r="W16" i="86"/>
  <c r="W17" i="86"/>
  <c r="W18" i="86"/>
  <c r="W19" i="86"/>
  <c r="W20" i="86"/>
  <c r="W4" i="86"/>
  <c r="W5" i="85"/>
  <c r="W6" i="85"/>
  <c r="W7" i="85"/>
  <c r="W8" i="85"/>
  <c r="W9" i="85"/>
  <c r="W10" i="85"/>
  <c r="W11" i="85"/>
  <c r="W12" i="85"/>
  <c r="W13" i="85"/>
  <c r="W14" i="85"/>
  <c r="W15" i="85"/>
  <c r="W16" i="85"/>
  <c r="W17" i="85"/>
  <c r="W18" i="85"/>
  <c r="W19" i="85"/>
  <c r="W20" i="85"/>
  <c r="W21" i="85"/>
  <c r="W22" i="85"/>
  <c r="W23" i="85"/>
  <c r="W24" i="85"/>
  <c r="W25" i="85"/>
  <c r="W26" i="85"/>
  <c r="W27" i="85"/>
  <c r="W28" i="85"/>
  <c r="W29" i="85"/>
  <c r="W30" i="85"/>
  <c r="W31" i="85"/>
  <c r="W32" i="85"/>
  <c r="W33" i="85"/>
  <c r="W34" i="85"/>
  <c r="W35" i="85"/>
  <c r="W36" i="85"/>
  <c r="W37" i="85"/>
  <c r="W38" i="85"/>
  <c r="W39" i="85"/>
  <c r="W42" i="85"/>
  <c r="W43" i="85"/>
  <c r="W44" i="85"/>
  <c r="W45" i="85"/>
  <c r="W46" i="85"/>
  <c r="W47" i="85"/>
  <c r="W48" i="85"/>
  <c r="W49" i="85"/>
  <c r="W50" i="85"/>
  <c r="W51" i="85"/>
  <c r="W52" i="85"/>
  <c r="W53" i="85"/>
  <c r="W54" i="85"/>
  <c r="W55" i="85"/>
  <c r="W56" i="85"/>
  <c r="W57" i="85"/>
  <c r="W58" i="85"/>
  <c r="W59" i="85"/>
  <c r="W60" i="85"/>
  <c r="W61" i="85"/>
  <c r="W62" i="85"/>
  <c r="W63" i="85"/>
  <c r="W64" i="85"/>
  <c r="W65" i="85"/>
  <c r="W67" i="85"/>
  <c r="W68" i="85"/>
  <c r="W69" i="85"/>
  <c r="W70" i="85"/>
  <c r="W71" i="85"/>
  <c r="W72" i="85"/>
  <c r="W73" i="85"/>
  <c r="W74" i="85"/>
  <c r="W75" i="85"/>
  <c r="W76" i="85"/>
  <c r="W77" i="85"/>
  <c r="W78" i="85"/>
  <c r="W79" i="85"/>
  <c r="W80" i="85"/>
  <c r="W81" i="85"/>
  <c r="W82" i="85"/>
  <c r="W83" i="85"/>
  <c r="W84" i="85"/>
  <c r="W85" i="85"/>
  <c r="W4" i="85"/>
  <c r="W4" i="84"/>
  <c r="W5" i="84"/>
  <c r="W6" i="84"/>
  <c r="W7" i="84"/>
  <c r="W8" i="84"/>
  <c r="W9" i="84"/>
  <c r="W10" i="84"/>
  <c r="W11" i="84"/>
  <c r="W12" i="84"/>
  <c r="W13" i="84"/>
  <c r="W14" i="84"/>
  <c r="W15" i="84"/>
  <c r="W16" i="84"/>
  <c r="W17" i="84"/>
  <c r="W18" i="84"/>
  <c r="W19" i="84"/>
  <c r="W20" i="84"/>
  <c r="W21" i="84"/>
  <c r="W22" i="84"/>
  <c r="W23" i="84"/>
  <c r="W24" i="84"/>
  <c r="W25" i="84"/>
  <c r="W26" i="84"/>
  <c r="W27" i="84"/>
  <c r="W28" i="84"/>
  <c r="W29" i="84"/>
  <c r="W30" i="84"/>
  <c r="W31" i="84"/>
  <c r="W32" i="84"/>
  <c r="W33" i="84"/>
  <c r="W34" i="84"/>
  <c r="W35" i="84"/>
  <c r="W36" i="84"/>
  <c r="W37" i="84"/>
  <c r="W38" i="84"/>
  <c r="W39" i="84"/>
  <c r="W40" i="84"/>
  <c r="W41" i="84"/>
  <c r="W42" i="84"/>
  <c r="W43" i="84"/>
  <c r="W44" i="84"/>
  <c r="W45" i="84"/>
  <c r="W46" i="84"/>
  <c r="W3" i="84"/>
  <c r="W5" i="83"/>
  <c r="W6" i="83"/>
  <c r="W7" i="83"/>
  <c r="W8" i="83"/>
  <c r="W9" i="83"/>
  <c r="W10" i="83"/>
  <c r="W11" i="83"/>
  <c r="W12" i="83"/>
  <c r="W13" i="83"/>
  <c r="W14" i="83"/>
  <c r="W15" i="83"/>
  <c r="W16" i="83"/>
  <c r="W17" i="83"/>
  <c r="W18" i="83"/>
  <c r="W19" i="83"/>
  <c r="W20" i="83"/>
  <c r="W21" i="83"/>
  <c r="W22" i="83"/>
  <c r="W23" i="83"/>
  <c r="W24" i="83"/>
  <c r="W25" i="83"/>
  <c r="W26" i="83"/>
  <c r="W4" i="83"/>
  <c r="W5" i="82"/>
  <c r="W6" i="82"/>
  <c r="W7" i="82"/>
  <c r="W8" i="82"/>
  <c r="W9" i="82"/>
  <c r="W10" i="82"/>
  <c r="W11" i="82"/>
  <c r="W12" i="82"/>
  <c r="W13" i="82"/>
  <c r="W14" i="82"/>
  <c r="W15" i="82"/>
  <c r="W16" i="82"/>
  <c r="W17" i="82"/>
  <c r="W18" i="82"/>
  <c r="W19" i="82"/>
  <c r="W20" i="82"/>
  <c r="W21" i="82"/>
  <c r="W22" i="82"/>
  <c r="W23" i="82"/>
  <c r="W24" i="82"/>
  <c r="W25" i="82"/>
  <c r="W28" i="82"/>
  <c r="W29" i="82"/>
  <c r="W30" i="82"/>
  <c r="W31" i="82"/>
  <c r="W4" i="82"/>
  <c r="W5" i="88"/>
  <c r="W6" i="88"/>
  <c r="W7" i="88"/>
  <c r="W8" i="88"/>
  <c r="W9" i="88"/>
  <c r="W10" i="88"/>
  <c r="W11" i="88"/>
  <c r="W12" i="88"/>
  <c r="W13" i="88"/>
  <c r="W14" i="88"/>
  <c r="W15" i="88"/>
  <c r="W16" i="88"/>
  <c r="W17" i="88"/>
  <c r="W18" i="88"/>
  <c r="W19" i="88"/>
  <c r="W20" i="88"/>
  <c r="W21" i="88"/>
  <c r="W22" i="88"/>
  <c r="W23" i="88"/>
  <c r="W4" i="88"/>
  <c r="W5" i="81"/>
  <c r="W6" i="81"/>
  <c r="W7" i="81"/>
  <c r="W8" i="81"/>
  <c r="W9" i="81"/>
  <c r="W10" i="81"/>
  <c r="W11" i="81"/>
  <c r="W12" i="81"/>
  <c r="W13" i="81"/>
  <c r="W4" i="81"/>
  <c r="W5" i="79"/>
  <c r="W6" i="79"/>
  <c r="W7" i="79"/>
  <c r="W10" i="79"/>
  <c r="W11" i="79"/>
  <c r="W12" i="79"/>
  <c r="W13" i="79"/>
  <c r="W14" i="79"/>
  <c r="W15" i="79"/>
  <c r="W16" i="79"/>
  <c r="W17" i="79"/>
  <c r="W18" i="79"/>
  <c r="W19" i="79"/>
  <c r="W20" i="79"/>
  <c r="W21" i="79"/>
  <c r="W22" i="79"/>
  <c r="W23" i="79"/>
  <c r="W26" i="79"/>
  <c r="W27" i="79"/>
  <c r="W28" i="79"/>
  <c r="W29" i="79"/>
  <c r="W30" i="79"/>
  <c r="W31" i="79"/>
  <c r="W4" i="79"/>
  <c r="W5" i="80"/>
  <c r="W6" i="80"/>
  <c r="W7" i="80"/>
  <c r="W8" i="80"/>
  <c r="W9" i="80"/>
  <c r="W10" i="80"/>
  <c r="W11" i="80"/>
  <c r="W12" i="80"/>
  <c r="W13" i="80"/>
  <c r="W14" i="80"/>
  <c r="W15" i="80"/>
  <c r="W17" i="80"/>
  <c r="W19" i="80"/>
  <c r="W20" i="80"/>
  <c r="W21" i="80"/>
  <c r="W22" i="80"/>
  <c r="W23" i="80"/>
  <c r="W24" i="80"/>
  <c r="W25" i="80"/>
  <c r="W26" i="80"/>
  <c r="W27" i="80"/>
  <c r="W28" i="80"/>
  <c r="W29" i="80"/>
  <c r="W4" i="80"/>
  <c r="W5" i="78"/>
  <c r="W6" i="78"/>
  <c r="W7" i="78"/>
  <c r="W8" i="78"/>
  <c r="W9" i="78"/>
  <c r="W10" i="78"/>
  <c r="W11" i="78"/>
  <c r="W12" i="78"/>
  <c r="W13" i="78"/>
  <c r="W14" i="78"/>
  <c r="W15" i="78"/>
  <c r="W16" i="78"/>
  <c r="W17" i="78"/>
  <c r="W18" i="78"/>
  <c r="W19" i="78"/>
  <c r="W20" i="78"/>
  <c r="W21" i="78"/>
  <c r="W22" i="78"/>
  <c r="W23" i="78"/>
  <c r="W24" i="78"/>
  <c r="W25" i="78"/>
  <c r="W26" i="78"/>
  <c r="W27" i="78"/>
  <c r="W28" i="78"/>
  <c r="W29" i="78"/>
  <c r="W30" i="78"/>
  <c r="W31" i="78"/>
  <c r="W32" i="78"/>
  <c r="W33" i="78"/>
  <c r="W34" i="78"/>
  <c r="W35" i="78"/>
  <c r="W36" i="78"/>
  <c r="W37" i="78"/>
  <c r="W38" i="78"/>
  <c r="W39" i="78"/>
  <c r="W40" i="78"/>
  <c r="W41" i="78"/>
  <c r="W42" i="78"/>
  <c r="W43" i="78"/>
  <c r="W44" i="78"/>
  <c r="W45" i="78"/>
  <c r="W46" i="78"/>
  <c r="W47" i="78"/>
  <c r="W48" i="78"/>
  <c r="W49" i="78"/>
  <c r="W50" i="78"/>
  <c r="W4" i="78"/>
  <c r="W6" i="77"/>
  <c r="W7" i="77"/>
  <c r="W8" i="77"/>
  <c r="W9" i="77"/>
  <c r="W10" i="77"/>
  <c r="W11" i="77"/>
  <c r="W12" i="77"/>
  <c r="W13" i="77"/>
  <c r="W14" i="77"/>
  <c r="W15" i="77"/>
  <c r="W4" i="77"/>
  <c r="W5" i="76"/>
  <c r="W6" i="76"/>
  <c r="W7" i="76"/>
  <c r="W8" i="76"/>
  <c r="W9" i="76"/>
  <c r="W10" i="76"/>
  <c r="W11" i="76"/>
  <c r="W12" i="76"/>
  <c r="W13" i="76"/>
  <c r="W14" i="76"/>
  <c r="W15" i="76"/>
  <c r="W16" i="76"/>
  <c r="W17" i="76"/>
  <c r="W18" i="76"/>
  <c r="W19" i="76"/>
  <c r="W20" i="76"/>
  <c r="W21" i="76"/>
  <c r="W22" i="76"/>
  <c r="W23" i="76"/>
  <c r="W24" i="76"/>
  <c r="W25" i="76"/>
  <c r="W26" i="76"/>
  <c r="W27" i="76"/>
  <c r="W28" i="76"/>
  <c r="W4" i="76"/>
  <c r="W5" i="75"/>
  <c r="W6" i="75"/>
  <c r="W7" i="75"/>
  <c r="W10" i="75"/>
  <c r="W11" i="75"/>
  <c r="W12" i="75"/>
  <c r="W13" i="75"/>
  <c r="W14" i="75"/>
  <c r="W15" i="75"/>
  <c r="W16" i="75"/>
  <c r="W17" i="75"/>
  <c r="W19" i="75"/>
  <c r="W20" i="75"/>
  <c r="W21" i="75"/>
  <c r="W22" i="75"/>
  <c r="W23" i="75"/>
  <c r="W24" i="75"/>
  <c r="W25" i="75"/>
  <c r="W26" i="75"/>
  <c r="W27" i="75"/>
  <c r="W28" i="75"/>
  <c r="W29" i="75"/>
  <c r="W30" i="75"/>
  <c r="W31" i="75"/>
  <c r="W32" i="75"/>
  <c r="W33" i="75"/>
  <c r="W34" i="75"/>
  <c r="W35" i="75"/>
  <c r="W36" i="75"/>
  <c r="W37" i="75"/>
  <c r="W38" i="75"/>
  <c r="W39" i="75"/>
  <c r="W40" i="75"/>
  <c r="W41" i="75"/>
  <c r="W42" i="75"/>
  <c r="W43" i="75"/>
  <c r="W44" i="75"/>
  <c r="W45" i="75"/>
  <c r="W47" i="75"/>
  <c r="W48" i="75"/>
  <c r="W49" i="75"/>
  <c r="W51" i="75"/>
  <c r="W54" i="75"/>
  <c r="W55" i="75"/>
  <c r="W56" i="75"/>
  <c r="W57" i="75"/>
  <c r="W58" i="75"/>
  <c r="W59" i="75"/>
  <c r="W61" i="75"/>
  <c r="W62" i="75"/>
  <c r="W63" i="75"/>
  <c r="W64" i="75"/>
  <c r="W65" i="75"/>
  <c r="W66" i="75"/>
  <c r="W67" i="75"/>
  <c r="W69" i="75"/>
  <c r="W70" i="75"/>
  <c r="W71" i="75"/>
  <c r="W72" i="75"/>
  <c r="W73" i="75"/>
  <c r="W4" i="75"/>
  <c r="W5" i="74"/>
  <c r="W6" i="74"/>
  <c r="W7" i="74"/>
  <c r="W8" i="74"/>
  <c r="W9" i="74"/>
  <c r="W10" i="74"/>
  <c r="W11" i="74"/>
  <c r="W12" i="74"/>
  <c r="W13" i="74"/>
  <c r="W14" i="74"/>
  <c r="W15" i="74"/>
  <c r="W16" i="74"/>
  <c r="W17" i="74"/>
  <c r="W18" i="74"/>
  <c r="W19" i="74"/>
  <c r="W20" i="74"/>
  <c r="W21" i="74"/>
  <c r="W22" i="74"/>
  <c r="W23" i="74"/>
  <c r="W24" i="74"/>
  <c r="W25" i="74"/>
  <c r="W26" i="74"/>
  <c r="W27" i="74"/>
  <c r="W28" i="74"/>
  <c r="W4" i="74"/>
  <c r="W5" i="73"/>
  <c r="W6" i="73"/>
  <c r="W7" i="73"/>
  <c r="W8" i="73"/>
  <c r="W9" i="73"/>
  <c r="W10" i="73"/>
  <c r="W11" i="73"/>
  <c r="W12" i="73"/>
  <c r="W13" i="73"/>
  <c r="W14" i="73"/>
  <c r="W15" i="73"/>
  <c r="W16" i="73"/>
  <c r="W17" i="73"/>
  <c r="W18" i="73"/>
  <c r="W19" i="73"/>
  <c r="W20" i="73"/>
  <c r="W21" i="73"/>
  <c r="W22" i="73"/>
  <c r="W23" i="73"/>
  <c r="W24" i="73"/>
  <c r="W25" i="73"/>
  <c r="W26" i="73"/>
  <c r="W4" i="73"/>
  <c r="W5" i="71"/>
  <c r="W6" i="71"/>
  <c r="W7" i="71"/>
  <c r="W8" i="71"/>
  <c r="W9" i="71"/>
  <c r="W10" i="71"/>
  <c r="W11" i="71"/>
  <c r="W12" i="71"/>
  <c r="W13" i="71"/>
  <c r="W14" i="71"/>
  <c r="W15" i="71"/>
  <c r="W16" i="71"/>
  <c r="W17" i="71"/>
  <c r="W18" i="71"/>
  <c r="W19" i="71"/>
  <c r="W20" i="71"/>
  <c r="W21" i="71"/>
  <c r="W4" i="71"/>
  <c r="W5" i="70"/>
  <c r="W6" i="70"/>
  <c r="W7" i="70"/>
  <c r="W8" i="70"/>
  <c r="W9" i="70"/>
  <c r="W10" i="70"/>
  <c r="W11" i="70"/>
  <c r="W12" i="70"/>
  <c r="W13" i="70"/>
  <c r="W14" i="70"/>
  <c r="W15" i="70"/>
  <c r="W16" i="70"/>
  <c r="W17" i="70"/>
  <c r="W18" i="70"/>
  <c r="W19" i="70"/>
  <c r="W20" i="70"/>
  <c r="W21" i="70"/>
  <c r="W22" i="70"/>
  <c r="W23" i="70"/>
  <c r="W24" i="70"/>
  <c r="W25" i="70"/>
  <c r="W26" i="70"/>
  <c r="W27" i="70"/>
  <c r="W28" i="70"/>
  <c r="W4" i="70"/>
  <c r="W5" i="68"/>
  <c r="W6" i="68"/>
  <c r="W7" i="68"/>
  <c r="W8" i="68"/>
  <c r="W9" i="68"/>
  <c r="W10" i="68"/>
  <c r="W11" i="68"/>
  <c r="W12" i="68"/>
  <c r="W4" i="68"/>
  <c r="W5" i="67"/>
  <c r="W6" i="67"/>
  <c r="W7" i="67"/>
  <c r="W8" i="67"/>
  <c r="W9" i="67"/>
  <c r="W10" i="67"/>
  <c r="W11" i="67"/>
  <c r="W12" i="67"/>
  <c r="W13" i="67"/>
  <c r="W14" i="67"/>
  <c r="W15" i="67"/>
  <c r="W16" i="67"/>
  <c r="W17" i="67"/>
  <c r="W18" i="67"/>
  <c r="W19" i="67"/>
  <c r="W20" i="67"/>
  <c r="W21" i="67"/>
  <c r="W22" i="67"/>
  <c r="W23" i="67"/>
  <c r="W24" i="67"/>
  <c r="W25" i="67"/>
  <c r="W26" i="67"/>
  <c r="W27" i="67"/>
  <c r="W28" i="67"/>
  <c r="W29" i="67"/>
  <c r="W30" i="67"/>
  <c r="W31" i="67"/>
  <c r="W32" i="67"/>
  <c r="W4" i="67"/>
  <c r="W6" i="66"/>
  <c r="W7" i="66"/>
  <c r="W8" i="66"/>
  <c r="W9" i="66"/>
  <c r="W10" i="66"/>
  <c r="W11" i="66"/>
  <c r="W12" i="66"/>
  <c r="W13" i="66"/>
  <c r="W14" i="66"/>
  <c r="W15" i="66"/>
  <c r="W16" i="66"/>
  <c r="W17" i="66"/>
  <c r="W18" i="66"/>
  <c r="W19" i="66"/>
  <c r="W20" i="66"/>
  <c r="W21" i="66"/>
  <c r="W22" i="66"/>
  <c r="W23" i="66"/>
  <c r="W24" i="66"/>
  <c r="W25" i="66"/>
  <c r="W5" i="66"/>
  <c r="W5" i="65"/>
  <c r="W6" i="65"/>
  <c r="W7" i="65"/>
  <c r="W8" i="65"/>
  <c r="W9" i="65"/>
  <c r="W10" i="65"/>
  <c r="W11" i="65"/>
  <c r="W12" i="65"/>
  <c r="W13" i="65"/>
  <c r="W14" i="65"/>
  <c r="W15" i="65"/>
  <c r="W16" i="65"/>
  <c r="W17" i="65"/>
  <c r="W18" i="65"/>
  <c r="W19" i="65"/>
  <c r="W20" i="65"/>
  <c r="W21" i="65"/>
  <c r="W22" i="65"/>
  <c r="W23" i="65"/>
  <c r="W24" i="65"/>
  <c r="W25" i="65"/>
  <c r="W4" i="65"/>
  <c r="W5" i="64"/>
  <c r="W6" i="64"/>
  <c r="W7" i="64"/>
  <c r="W8" i="64"/>
  <c r="W9" i="64"/>
  <c r="W10" i="64"/>
  <c r="W11" i="64"/>
  <c r="W12" i="64"/>
  <c r="W13" i="64"/>
  <c r="W14" i="64"/>
  <c r="W15" i="64"/>
  <c r="W16" i="64"/>
  <c r="W4" i="64"/>
  <c r="W5" i="63"/>
  <c r="W6" i="63"/>
  <c r="W7" i="63"/>
  <c r="W8" i="63"/>
  <c r="W9" i="63"/>
  <c r="W10" i="63"/>
  <c r="W11" i="63"/>
  <c r="W12" i="63"/>
  <c r="W13" i="63"/>
  <c r="W14" i="63"/>
  <c r="W15" i="63"/>
  <c r="W16" i="63"/>
  <c r="W17" i="63"/>
  <c r="W18" i="63"/>
  <c r="W19" i="63"/>
  <c r="W20" i="63"/>
  <c r="W4" i="63"/>
  <c r="W5" i="61"/>
  <c r="W6" i="61"/>
  <c r="W7" i="61"/>
  <c r="W8" i="61"/>
  <c r="W9" i="61"/>
  <c r="W10" i="61"/>
  <c r="W11" i="61"/>
  <c r="W12" i="61"/>
  <c r="W13" i="61"/>
  <c r="W14" i="61"/>
  <c r="W15" i="61"/>
  <c r="W16" i="61"/>
  <c r="W17" i="61"/>
  <c r="W18" i="61"/>
  <c r="W19" i="61"/>
  <c r="W20" i="61"/>
  <c r="W21" i="61"/>
  <c r="W22" i="61"/>
  <c r="W23" i="61"/>
  <c r="W24" i="61"/>
  <c r="W25" i="61"/>
  <c r="W26" i="61"/>
  <c r="W27" i="61"/>
  <c r="W28" i="61"/>
  <c r="W29" i="61"/>
  <c r="W30" i="61"/>
  <c r="W31" i="61"/>
  <c r="W32" i="61"/>
  <c r="W33" i="61"/>
  <c r="W34" i="61"/>
  <c r="W35" i="61"/>
  <c r="W36" i="61"/>
  <c r="W37" i="61"/>
  <c r="W38" i="61"/>
  <c r="W39" i="61"/>
  <c r="W40" i="61"/>
  <c r="W41" i="61"/>
  <c r="W42" i="61"/>
  <c r="W43" i="61"/>
  <c r="W44" i="61"/>
  <c r="W45" i="61"/>
  <c r="W46" i="61"/>
  <c r="W47" i="61"/>
  <c r="W48" i="61"/>
  <c r="W49" i="61"/>
  <c r="W50" i="61"/>
  <c r="W51" i="61"/>
  <c r="W52" i="61"/>
  <c r="W53" i="61"/>
  <c r="W54" i="61"/>
  <c r="W55" i="61"/>
  <c r="W56" i="61"/>
  <c r="W57" i="61"/>
  <c r="W58" i="61"/>
  <c r="W59" i="61"/>
  <c r="W60" i="61"/>
  <c r="W61" i="61"/>
  <c r="W5" i="62"/>
  <c r="W6" i="62"/>
  <c r="W7" i="62"/>
  <c r="W8" i="62"/>
  <c r="W9" i="62"/>
  <c r="W10" i="62"/>
  <c r="W11" i="62"/>
  <c r="W12" i="62"/>
  <c r="W13" i="62"/>
  <c r="W14" i="62"/>
  <c r="W15" i="62"/>
  <c r="W16" i="62"/>
  <c r="W17" i="62"/>
  <c r="W18" i="62"/>
  <c r="W19" i="62"/>
  <c r="W20" i="62"/>
  <c r="W21" i="62"/>
  <c r="W22" i="62"/>
  <c r="W23" i="62"/>
  <c r="W24" i="62"/>
  <c r="W25" i="62"/>
  <c r="W26" i="62"/>
  <c r="W27" i="62"/>
  <c r="W28" i="62"/>
  <c r="W29" i="62"/>
  <c r="W30" i="62"/>
  <c r="W31" i="62"/>
  <c r="W32" i="62"/>
  <c r="W33" i="62"/>
  <c r="W34" i="62"/>
  <c r="W35" i="62"/>
  <c r="W36" i="62"/>
  <c r="W37" i="62"/>
  <c r="W38" i="62"/>
  <c r="W39" i="62"/>
  <c r="W4" i="62"/>
  <c r="W4" i="61"/>
  <c r="L14" i="81" l="1"/>
  <c r="M14" i="81"/>
  <c r="N14" i="81"/>
  <c r="O14" i="81"/>
  <c r="P14" i="81"/>
  <c r="Q14" i="81"/>
  <c r="R14" i="81"/>
  <c r="S14" i="81"/>
  <c r="T14" i="81"/>
  <c r="U14" i="81"/>
  <c r="V14" i="81"/>
  <c r="K14" i="81"/>
  <c r="W14" i="81" l="1"/>
  <c r="M29" i="31"/>
  <c r="I29" i="31"/>
  <c r="E29" i="31"/>
  <c r="G33" i="90"/>
  <c r="M29" i="90"/>
  <c r="L29" i="90"/>
  <c r="K29" i="90"/>
  <c r="I29" i="90"/>
  <c r="H29" i="90"/>
  <c r="G29" i="90"/>
  <c r="F29" i="90"/>
  <c r="L28" i="90"/>
  <c r="P28" i="90" s="1"/>
  <c r="L27" i="90"/>
  <c r="P27" i="90" s="1"/>
  <c r="L26" i="90"/>
  <c r="P26" i="90" s="1"/>
  <c r="L25" i="90"/>
  <c r="P25" i="90" s="1"/>
  <c r="L24" i="90"/>
  <c r="P24" i="90" s="1"/>
  <c r="L23" i="90"/>
  <c r="P23" i="90" s="1"/>
  <c r="L22" i="90"/>
  <c r="P22" i="90" s="1"/>
  <c r="L21" i="90"/>
  <c r="P21" i="90" s="1"/>
  <c r="L20" i="90"/>
  <c r="P20" i="90" s="1"/>
  <c r="L19" i="90"/>
  <c r="P19" i="90" s="1"/>
  <c r="L18" i="90"/>
  <c r="P18" i="90" s="1"/>
  <c r="L17" i="90"/>
  <c r="P17" i="90" s="1"/>
  <c r="L16" i="90"/>
  <c r="P16" i="90" s="1"/>
  <c r="L15" i="90"/>
  <c r="P15" i="90" s="1"/>
  <c r="L14" i="90"/>
  <c r="P14" i="90" s="1"/>
  <c r="L13" i="90"/>
  <c r="P13" i="90" s="1"/>
  <c r="L12" i="90"/>
  <c r="P12" i="90" s="1"/>
  <c r="L11" i="90"/>
  <c r="P11" i="90" s="1"/>
  <c r="L10" i="90"/>
  <c r="P10" i="90" s="1"/>
  <c r="L9" i="90"/>
  <c r="P9" i="90" s="1"/>
  <c r="L8" i="90"/>
  <c r="P8" i="90" s="1"/>
  <c r="L7" i="90"/>
  <c r="P7" i="90" s="1"/>
  <c r="L6" i="90"/>
  <c r="P6" i="90" s="1"/>
  <c r="L5" i="90"/>
  <c r="P5" i="90" s="1"/>
  <c r="L4" i="90"/>
  <c r="P4" i="90" s="1"/>
  <c r="L3" i="90"/>
  <c r="P3" i="90" s="1"/>
  <c r="L2" i="90"/>
  <c r="P2" i="90" s="1"/>
  <c r="L40" i="62"/>
  <c r="M40" i="62"/>
  <c r="N40" i="62"/>
  <c r="O40" i="62"/>
  <c r="P40" i="62"/>
  <c r="Q40" i="62"/>
  <c r="R40" i="62"/>
  <c r="S40" i="62"/>
  <c r="T40" i="62"/>
  <c r="U40" i="62"/>
  <c r="V40" i="62"/>
  <c r="K40" i="62"/>
  <c r="V47" i="84"/>
  <c r="U47" i="84"/>
  <c r="T47" i="84"/>
  <c r="S47" i="84"/>
  <c r="R47" i="84"/>
  <c r="Q47" i="84"/>
  <c r="P47" i="84"/>
  <c r="O47" i="84"/>
  <c r="N47" i="84"/>
  <c r="M47" i="84"/>
  <c r="L47" i="84"/>
  <c r="K47" i="84"/>
  <c r="K30" i="80"/>
  <c r="L30" i="80"/>
  <c r="M30" i="80"/>
  <c r="N30" i="80"/>
  <c r="O30" i="80"/>
  <c r="P30" i="80"/>
  <c r="Q30" i="80"/>
  <c r="R30" i="80"/>
  <c r="S30" i="80"/>
  <c r="T30" i="80"/>
  <c r="U30" i="80"/>
  <c r="V30" i="80"/>
  <c r="L32" i="79"/>
  <c r="M32" i="79"/>
  <c r="N32" i="79"/>
  <c r="O32" i="79"/>
  <c r="P32" i="79"/>
  <c r="Q32" i="79"/>
  <c r="R32" i="79"/>
  <c r="S32" i="79"/>
  <c r="T32" i="79"/>
  <c r="U32" i="79"/>
  <c r="V32" i="79"/>
  <c r="K32" i="79"/>
  <c r="L22" i="71"/>
  <c r="M22" i="71"/>
  <c r="N22" i="71"/>
  <c r="O22" i="71"/>
  <c r="P22" i="71"/>
  <c r="Q22" i="71"/>
  <c r="R22" i="71"/>
  <c r="S22" i="71"/>
  <c r="T22" i="71"/>
  <c r="U22" i="71"/>
  <c r="V22" i="71"/>
  <c r="K22" i="71"/>
  <c r="L32" i="82"/>
  <c r="M32" i="82"/>
  <c r="N32" i="82"/>
  <c r="O32" i="82"/>
  <c r="P32" i="82"/>
  <c r="Q32" i="82"/>
  <c r="R32" i="82"/>
  <c r="S32" i="82"/>
  <c r="T32" i="82"/>
  <c r="U32" i="82"/>
  <c r="V32" i="82"/>
  <c r="K32" i="82"/>
  <c r="L26" i="66"/>
  <c r="M26" i="66"/>
  <c r="N26" i="66"/>
  <c r="O26" i="66"/>
  <c r="P26" i="66"/>
  <c r="Q26" i="66"/>
  <c r="R26" i="66"/>
  <c r="S26" i="66"/>
  <c r="T26" i="66"/>
  <c r="U26" i="66"/>
  <c r="V26" i="66"/>
  <c r="K26" i="66"/>
  <c r="W30" i="80" l="1"/>
  <c r="W32" i="82"/>
  <c r="W22" i="71"/>
  <c r="W32" i="79"/>
  <c r="W47" i="84"/>
  <c r="W26" i="66"/>
  <c r="L86" i="85"/>
  <c r="M86" i="85"/>
  <c r="N86" i="85"/>
  <c r="O86" i="85"/>
  <c r="P86" i="85"/>
  <c r="Q86" i="85"/>
  <c r="R86" i="85"/>
  <c r="S86" i="85"/>
  <c r="T86" i="85"/>
  <c r="U86" i="85"/>
  <c r="V86" i="85"/>
  <c r="K86" i="85"/>
  <c r="W86" i="85" l="1"/>
  <c r="D22" i="31"/>
  <c r="D22" i="90"/>
  <c r="L62" i="61"/>
  <c r="M62" i="61"/>
  <c r="N62" i="61"/>
  <c r="O62" i="61"/>
  <c r="P62" i="61"/>
  <c r="Q62" i="61"/>
  <c r="R62" i="61"/>
  <c r="S62" i="61"/>
  <c r="T62" i="61"/>
  <c r="U62" i="61"/>
  <c r="V62" i="61"/>
  <c r="K62" i="61"/>
  <c r="W62" i="61" l="1"/>
  <c r="D7" i="31"/>
  <c r="D7" i="90"/>
  <c r="D2" i="90"/>
  <c r="D2" i="31"/>
  <c r="D19" i="90" l="1"/>
  <c r="D19" i="31"/>
  <c r="L26" i="88"/>
  <c r="M26" i="88"/>
  <c r="N26" i="88"/>
  <c r="O26" i="88"/>
  <c r="P26" i="88"/>
  <c r="Q26" i="88"/>
  <c r="R26" i="88"/>
  <c r="S26" i="88"/>
  <c r="T26" i="88"/>
  <c r="U26" i="88"/>
  <c r="V26" i="88"/>
  <c r="K26" i="88"/>
  <c r="W26" i="88" l="1"/>
  <c r="L74" i="75"/>
  <c r="M74" i="75"/>
  <c r="N74" i="75"/>
  <c r="O74" i="75"/>
  <c r="P74" i="75"/>
  <c r="Q74" i="75"/>
  <c r="R74" i="75"/>
  <c r="S74" i="75"/>
  <c r="T74" i="75"/>
  <c r="U74" i="75"/>
  <c r="V74" i="75"/>
  <c r="K74" i="75"/>
  <c r="V16" i="77"/>
  <c r="U16" i="77"/>
  <c r="T16" i="77"/>
  <c r="S16" i="77"/>
  <c r="R16" i="77"/>
  <c r="Q16" i="77"/>
  <c r="P16" i="77"/>
  <c r="O16" i="77"/>
  <c r="N16" i="77"/>
  <c r="M16" i="77"/>
  <c r="L16" i="77"/>
  <c r="K16" i="77"/>
  <c r="W16" i="77" l="1"/>
  <c r="W74" i="75"/>
  <c r="K26" i="65"/>
  <c r="L26" i="65"/>
  <c r="M26" i="65"/>
  <c r="N26" i="65"/>
  <c r="O26" i="65"/>
  <c r="P26" i="65"/>
  <c r="Q26" i="65"/>
  <c r="R26" i="65"/>
  <c r="S26" i="65"/>
  <c r="T26" i="65"/>
  <c r="U26" i="65"/>
  <c r="V26" i="65"/>
  <c r="W26" i="65" l="1"/>
  <c r="D8" i="90"/>
  <c r="D8" i="31"/>
  <c r="D16" i="90"/>
  <c r="D16" i="31"/>
  <c r="K20" i="90"/>
  <c r="D6" i="90" l="1"/>
  <c r="D6" i="31"/>
  <c r="G33" i="31"/>
  <c r="D14" i="31" l="1"/>
  <c r="D14" i="90"/>
  <c r="D25" i="90"/>
  <c r="D25" i="31"/>
  <c r="D27" i="90"/>
  <c r="D27" i="31"/>
  <c r="D21" i="31"/>
  <c r="D21" i="90"/>
  <c r="D15" i="90"/>
  <c r="D15" i="31"/>
  <c r="D26" i="90"/>
  <c r="D26" i="31"/>
  <c r="D17" i="90"/>
  <c r="D17" i="31"/>
  <c r="D12" i="90"/>
  <c r="D12" i="31"/>
  <c r="D23" i="90"/>
  <c r="D23" i="31"/>
  <c r="D18" i="90"/>
  <c r="D18" i="31"/>
  <c r="D13" i="90"/>
  <c r="D13" i="31"/>
  <c r="D24" i="90"/>
  <c r="D24" i="31"/>
  <c r="D20" i="90"/>
  <c r="D20" i="31"/>
  <c r="W40" i="62"/>
  <c r="AA45" i="61"/>
  <c r="D4" i="90" l="1"/>
  <c r="D4" i="31"/>
  <c r="D10" i="90"/>
  <c r="D10" i="31"/>
  <c r="D28" i="90"/>
  <c r="D28" i="31"/>
  <c r="D9" i="90"/>
  <c r="D9" i="31"/>
  <c r="D11" i="31"/>
  <c r="D11" i="90"/>
  <c r="D3" i="31"/>
  <c r="D3" i="90"/>
  <c r="D5" i="90"/>
  <c r="D5" i="31"/>
  <c r="O20" i="90"/>
  <c r="L15" i="31"/>
  <c r="P15" i="31" s="1"/>
  <c r="D29" i="31" l="1"/>
  <c r="D29" i="90"/>
  <c r="H29" i="31"/>
  <c r="G29" i="31"/>
  <c r="L28" i="31" l="1"/>
  <c r="L26" i="31"/>
  <c r="P26" i="31" s="1"/>
  <c r="K26" i="90"/>
  <c r="O26" i="90" s="1"/>
  <c r="K28" i="90"/>
  <c r="O28" i="90" s="1"/>
  <c r="L27" i="31"/>
  <c r="P27" i="31" s="1"/>
  <c r="L25" i="31"/>
  <c r="P25" i="31" s="1"/>
  <c r="K27" i="90"/>
  <c r="O27" i="90" s="1"/>
  <c r="K25" i="90"/>
  <c r="O25" i="90" s="1"/>
  <c r="L22" i="31"/>
  <c r="P22" i="31" s="1"/>
  <c r="K22" i="90"/>
  <c r="O22" i="90" s="1"/>
  <c r="L24" i="31"/>
  <c r="P24" i="31" s="1"/>
  <c r="L23" i="31"/>
  <c r="P23" i="31" s="1"/>
  <c r="K24" i="90"/>
  <c r="O24" i="90" s="1"/>
  <c r="K23" i="90"/>
  <c r="O23" i="90" s="1"/>
  <c r="L21" i="31"/>
  <c r="P21" i="31" s="1"/>
  <c r="L20" i="31"/>
  <c r="P20" i="31" s="1"/>
  <c r="K20" i="31"/>
  <c r="O20" i="31" s="1"/>
  <c r="L17" i="31"/>
  <c r="P17" i="31" s="1"/>
  <c r="K17" i="90"/>
  <c r="O17" i="90" s="1"/>
  <c r="L19" i="31"/>
  <c r="P19" i="31" s="1"/>
  <c r="K19" i="90"/>
  <c r="O19" i="90" s="1"/>
  <c r="L18" i="31"/>
  <c r="P18" i="31" s="1"/>
  <c r="K18" i="90"/>
  <c r="O18" i="90" s="1"/>
  <c r="L16" i="31"/>
  <c r="P16" i="31" s="1"/>
  <c r="K16" i="90"/>
  <c r="O16" i="90" s="1"/>
  <c r="L14" i="31"/>
  <c r="P14" i="31" s="1"/>
  <c r="K14" i="90"/>
  <c r="O14" i="90" s="1"/>
  <c r="K15" i="90"/>
  <c r="O15" i="90" s="1"/>
  <c r="L13" i="31"/>
  <c r="P13" i="31" s="1"/>
  <c r="K13" i="90"/>
  <c r="O13" i="90" s="1"/>
  <c r="L12" i="31"/>
  <c r="P12" i="31" s="1"/>
  <c r="K12" i="90"/>
  <c r="O12" i="90" s="1"/>
  <c r="L11" i="31"/>
  <c r="P11" i="31" s="1"/>
  <c r="L10" i="31"/>
  <c r="P10" i="31" s="1"/>
  <c r="K11" i="90"/>
  <c r="O11" i="90" s="1"/>
  <c r="K10" i="90"/>
  <c r="O10" i="90" s="1"/>
  <c r="L8" i="31"/>
  <c r="P8" i="31" s="1"/>
  <c r="K8" i="90"/>
  <c r="O8" i="90" s="1"/>
  <c r="L9" i="31"/>
  <c r="P9" i="31" s="1"/>
  <c r="K9" i="90"/>
  <c r="O9" i="90" s="1"/>
  <c r="L7" i="31"/>
  <c r="P7" i="31" s="1"/>
  <c r="K7" i="90"/>
  <c r="O7" i="90" s="1"/>
  <c r="L6" i="31"/>
  <c r="P6" i="31" s="1"/>
  <c r="K6" i="90"/>
  <c r="O6" i="90" s="1"/>
  <c r="L4" i="31"/>
  <c r="P4" i="31" s="1"/>
  <c r="K4" i="90"/>
  <c r="O4" i="90" s="1"/>
  <c r="L5" i="31"/>
  <c r="P5" i="31" s="1"/>
  <c r="K5" i="90"/>
  <c r="O5" i="90" s="1"/>
  <c r="L3" i="31"/>
  <c r="P3" i="31" s="1"/>
  <c r="K3" i="90"/>
  <c r="O3" i="90" s="1"/>
  <c r="L2" i="31"/>
  <c r="K2" i="90"/>
  <c r="O2" i="90" s="1"/>
  <c r="K21" i="90" l="1"/>
  <c r="O21" i="90" s="1"/>
  <c r="K21" i="31"/>
  <c r="O21" i="31" s="1"/>
  <c r="K16" i="31"/>
  <c r="O16" i="31" s="1"/>
  <c r="P2" i="31"/>
  <c r="L29" i="31"/>
  <c r="P28" i="31"/>
  <c r="K22" i="31"/>
  <c r="O22" i="31" s="1"/>
  <c r="K17" i="31"/>
  <c r="O17" i="31" s="1"/>
  <c r="K3" i="31"/>
  <c r="O3" i="31" s="1"/>
  <c r="K2" i="31"/>
  <c r="O2" i="31" s="1"/>
  <c r="K25" i="31"/>
  <c r="O25" i="31" s="1"/>
  <c r="K7" i="31"/>
  <c r="O7" i="31" s="1"/>
  <c r="K14" i="31"/>
  <c r="O14" i="31" s="1"/>
  <c r="K18" i="31"/>
  <c r="O18" i="31" s="1"/>
  <c r="K23" i="31"/>
  <c r="O23" i="31" s="1"/>
  <c r="K8" i="31"/>
  <c r="O8" i="31" s="1"/>
  <c r="K12" i="31"/>
  <c r="O12" i="31" s="1"/>
  <c r="K13" i="31"/>
  <c r="O13" i="31" s="1"/>
  <c r="K15" i="31"/>
  <c r="O15" i="31" s="1"/>
  <c r="K19" i="31"/>
  <c r="O19" i="31" s="1"/>
  <c r="K28" i="31"/>
  <c r="K5" i="31"/>
  <c r="O5" i="31" s="1"/>
  <c r="K6" i="31"/>
  <c r="O6" i="31" s="1"/>
  <c r="K24" i="31"/>
  <c r="O24" i="31" s="1"/>
  <c r="K10" i="31"/>
  <c r="O10" i="31" s="1"/>
  <c r="K27" i="31"/>
  <c r="O27" i="31" s="1"/>
  <c r="K26" i="31"/>
  <c r="O26" i="31" s="1"/>
  <c r="K4" i="31"/>
  <c r="O4" i="31" s="1"/>
  <c r="K9" i="31"/>
  <c r="O9" i="31" s="1"/>
  <c r="K11" i="31"/>
  <c r="O11" i="31" s="1"/>
  <c r="K29" i="31" l="1"/>
  <c r="O28" i="31"/>
</calcChain>
</file>

<file path=xl/sharedStrings.xml><?xml version="1.0" encoding="utf-8"?>
<sst xmlns="http://schemas.openxmlformats.org/spreadsheetml/2006/main" count="6762" uniqueCount="605">
  <si>
    <t>Relatório de Indíce Composto Anual</t>
  </si>
  <si>
    <t>Código</t>
  </si>
  <si>
    <t>Nome</t>
  </si>
  <si>
    <t>Tp</t>
  </si>
  <si>
    <t>Ori</t>
  </si>
  <si>
    <t>St.Est.</t>
  </si>
  <si>
    <t>Marca</t>
  </si>
  <si>
    <t>Sens</t>
  </si>
  <si>
    <t>Tran</t>
  </si>
  <si>
    <t>Uf</t>
  </si>
  <si>
    <t>Dt.Inst.</t>
  </si>
  <si>
    <t>ASSIS BRASIL</t>
  </si>
  <si>
    <t>(F)</t>
  </si>
  <si>
    <t>PS</t>
  </si>
  <si>
    <t>Ativo</t>
  </si>
  <si>
    <t>VA-2</t>
  </si>
  <si>
    <t>NI-7; VA-S</t>
  </si>
  <si>
    <t>GO</t>
  </si>
  <si>
    <t>AC</t>
  </si>
  <si>
    <t>(P)</t>
  </si>
  <si>
    <t>PR-1</t>
  </si>
  <si>
    <t>BOCA DO ACRE</t>
  </si>
  <si>
    <t>CO-9</t>
  </si>
  <si>
    <t>NI-7,3; VA-N</t>
  </si>
  <si>
    <t>CO</t>
  </si>
  <si>
    <t>AM</t>
  </si>
  <si>
    <t>CAPIXABA (Colocação São José)</t>
  </si>
  <si>
    <t>NI-7; VA-N</t>
  </si>
  <si>
    <t>COLÔNIA DOLORES (XAPURI)</t>
  </si>
  <si>
    <t>COMUNIDADE GUARANI</t>
  </si>
  <si>
    <t>CRUZEIRO DO SUL</t>
  </si>
  <si>
    <t>VA-3</t>
  </si>
  <si>
    <t>NI-1,7,3; VA-S</t>
  </si>
  <si>
    <t>SA</t>
  </si>
  <si>
    <t>EPITACIOLÂNDIA (Colônia São Bento)</t>
  </si>
  <si>
    <t>ESEC RIO ACRE</t>
  </si>
  <si>
    <t>ESPALHA (Seringal Belo Horizonte)</t>
  </si>
  <si>
    <t>FAZENDA REPOUSO (Rio Macauã)</t>
  </si>
  <si>
    <t>FEIJÓ</t>
  </si>
  <si>
    <t>MANOEL URBANO</t>
  </si>
  <si>
    <t>PARQUE CHANDLESS</t>
  </si>
  <si>
    <t>PONTE DE TARAUACÁ</t>
  </si>
  <si>
    <t>PONTE DO RIO LIBERDADE</t>
  </si>
  <si>
    <t>PORTO WALTER</t>
  </si>
  <si>
    <t>RIO BRANCO</t>
  </si>
  <si>
    <t>RIO ROLA (Ramal do Barro Alto)</t>
  </si>
  <si>
    <t>SANTA ROSA DO PURUS(Colonia Chambuiaco)</t>
  </si>
  <si>
    <t>SENA MADUREIRA</t>
  </si>
  <si>
    <t>SERINGAL GUARANY</t>
  </si>
  <si>
    <t>SERINGAL MUCURIPE</t>
  </si>
  <si>
    <t>SERINGAL SANTA HELENA</t>
  </si>
  <si>
    <t>SERINGAL SÃO JOSÉ</t>
  </si>
  <si>
    <t>SERINGAL SÃO LUIZ</t>
  </si>
  <si>
    <t>SERRA DO MOA</t>
  </si>
  <si>
    <t>THAUMATURGO</t>
  </si>
  <si>
    <t>MÉDIAS:</t>
  </si>
  <si>
    <t>Origem:</t>
  </si>
  <si>
    <t>AE - ana/inpe | AM - ana/sivam | SO - setor elétrico | CE - cotaonline | PS - projetos_especiais .</t>
  </si>
  <si>
    <t>Marca:</t>
  </si>
  <si>
    <t>VA - VAISALA (1: MAW-55; 2: MAW-55M; 3: 555) | CA - CAMPBELL (6: CR-800; 7: CR-1000) | HO - HIDROMEC/OTT (4: GP; 5: GO) | RM - RMQA_GPRS (8: RMQA_GPRS) | CO - COTAONLINE (9: COTAONLINE).</t>
  </si>
  <si>
    <t>Sensor:</t>
  </si>
  <si>
    <t>PR - Precipitacao: (1: Báscula; 2: Não Especificado).</t>
  </si>
  <si>
    <t>NI - Nível: (1: Encoder; 2: Pressão; 3: Display; 4: Ultrassônico; 5: Radar; 6: Res. 3; 7: Não Especificado).</t>
  </si>
  <si>
    <t>VA - Vazão: (S: Sim; N: Não).</t>
  </si>
  <si>
    <t>Transmissão:</t>
  </si>
  <si>
    <t>SA - SCD/ARGOS | GO - GOES | GP - GPRS | RM - RMQA.</t>
  </si>
  <si>
    <t>Maior que 90%</t>
  </si>
  <si>
    <t>Entre 80% e 90%</t>
  </si>
  <si>
    <t>Menor que 80%</t>
  </si>
  <si>
    <t>Estação não Instalada ou Desativada</t>
  </si>
  <si>
    <t>SUPERINTENDÊNCIA DE GESTÃO DA REDE HIDROMETEOROLÓGICA – SGH</t>
  </si>
  <si>
    <t>ATALAIA</t>
  </si>
  <si>
    <t>HO-5</t>
  </si>
  <si>
    <t>AL</t>
  </si>
  <si>
    <t>BREJÃO</t>
  </si>
  <si>
    <t>PE</t>
  </si>
  <si>
    <t>CAJUEIRO</t>
  </si>
  <si>
    <t>VA-1</t>
  </si>
  <si>
    <t>GP</t>
  </si>
  <si>
    <t>CANHOTINHO</t>
  </si>
  <si>
    <t>CAPELA</t>
  </si>
  <si>
    <t>CORRENTES II</t>
  </si>
  <si>
    <t>FAZENDA BOA FORTUNA</t>
  </si>
  <si>
    <t>HO-4</t>
  </si>
  <si>
    <t>FAZENDA SÃO PEDRO</t>
  </si>
  <si>
    <t>JACUÍPE</t>
  </si>
  <si>
    <t>LIMOEIRO DE ANADIA</t>
  </si>
  <si>
    <t>PALMEIRINA</t>
  </si>
  <si>
    <t>PAULO JACINTO</t>
  </si>
  <si>
    <t>PORTO CALVO</t>
  </si>
  <si>
    <t>SÃO JOSÉ DA LAJE</t>
  </si>
  <si>
    <t>SÍTIO CACHOEIRA</t>
  </si>
  <si>
    <t>USINA LAGINHA</t>
  </si>
  <si>
    <t>VIÇOSA</t>
  </si>
  <si>
    <t>VILA SÃO FRANCISCO</t>
  </si>
  <si>
    <t>NI-1,7,3; VA-N</t>
  </si>
  <si>
    <t>ITACOATIARA</t>
  </si>
  <si>
    <t>MANACAPURU</t>
  </si>
  <si>
    <t>RR</t>
  </si>
  <si>
    <t>TABATINGA</t>
  </si>
  <si>
    <t>TEFÉ - MISSÕES</t>
  </si>
  <si>
    <t>ARROJADO</t>
  </si>
  <si>
    <t>BA</t>
  </si>
  <si>
    <t>FAZENDA BARRA</t>
  </si>
  <si>
    <t>FAZENDA MACAMBIRA</t>
  </si>
  <si>
    <t>ITAETÉ</t>
  </si>
  <si>
    <t>MOCAMBO</t>
  </si>
  <si>
    <t>PEDRAS ALTAS</t>
  </si>
  <si>
    <t>PONTO NOVO</t>
  </si>
  <si>
    <t>AÇUDE AIRES DE SOUZA</t>
  </si>
  <si>
    <t>CE</t>
  </si>
  <si>
    <t>AÇUDE BANABUIU</t>
  </si>
  <si>
    <t>NI-7,7; VA-N</t>
  </si>
  <si>
    <t>AÇUDE EDSON QUEIROZ</t>
  </si>
  <si>
    <t>AÇUDE ITAÚNA</t>
  </si>
  <si>
    <t>BARRAGEM SANTA ROSA</t>
  </si>
  <si>
    <t>PEIXE GORDO</t>
  </si>
  <si>
    <t>ARUANÃ</t>
  </si>
  <si>
    <t>BANDEIRANTES</t>
  </si>
  <si>
    <t>BARRA DO GARÇAS</t>
  </si>
  <si>
    <t>FAZENDA PACIÊNCIA</t>
  </si>
  <si>
    <t>JUSANTE DE GOIÂNIA</t>
  </si>
  <si>
    <t>LUIZ ALVES</t>
  </si>
  <si>
    <t>MONTANTE DE GOIÂNIA</t>
  </si>
  <si>
    <t>PONTE RODAGEM</t>
  </si>
  <si>
    <t>ARATOÍ GRANDE</t>
  </si>
  <si>
    <t>MA</t>
  </si>
  <si>
    <t>CAXIAS</t>
  </si>
  <si>
    <t>GRAJAU II</t>
  </si>
  <si>
    <t>IGUARÁ</t>
  </si>
  <si>
    <t>JOSELÂNDIA</t>
  </si>
  <si>
    <t>PEDREIRAS II</t>
  </si>
  <si>
    <t>NI-</t>
  </si>
  <si>
    <t>PIRITORÓ II</t>
  </si>
  <si>
    <t>SANTA VITÓRIA</t>
  </si>
  <si>
    <t>SÃO BENEDITO</t>
  </si>
  <si>
    <t>AQUIDAUANA</t>
  </si>
  <si>
    <t>MS</t>
  </si>
  <si>
    <t>CASSILÂNDIA</t>
  </si>
  <si>
    <t>COXIM</t>
  </si>
  <si>
    <t>ESTRADA MT-738</t>
  </si>
  <si>
    <t>FAZENDA BURITI</t>
  </si>
  <si>
    <t>LADÁRIO (BASE NAVAL)</t>
  </si>
  <si>
    <t>MIRANDA</t>
  </si>
  <si>
    <t>PORTO ESPERANÇA</t>
  </si>
  <si>
    <t>PORTO MURTINHO</t>
  </si>
  <si>
    <t>POUSADA TAIAMÃ (Ex-Porto Jofre)</t>
  </si>
  <si>
    <t>MT</t>
  </si>
  <si>
    <t>SÃO FRANCISCO</t>
  </si>
  <si>
    <t>SÃO JOSÉ DO PIQUIRI</t>
  </si>
  <si>
    <t>BARÃO DE MELGAÇO</t>
  </si>
  <si>
    <t>CÁCERES (DNPVN)</t>
  </si>
  <si>
    <t>CA-6</t>
  </si>
  <si>
    <t>CUIABÁ</t>
  </si>
  <si>
    <t>SANTO ANTÔNIO DO LEVERGER</t>
  </si>
  <si>
    <t>PA</t>
  </si>
  <si>
    <t>CAPTAÇÃO D"ÁGUA DA COSANPA</t>
  </si>
  <si>
    <t>DESCARRETO</t>
  </si>
  <si>
    <t>TO</t>
  </si>
  <si>
    <t>FAZENDA ALEGRIA</t>
  </si>
  <si>
    <t>MARABÁ</t>
  </si>
  <si>
    <t>ÓBIDOS</t>
  </si>
  <si>
    <t>ORIXIMINÁ</t>
  </si>
  <si>
    <t>PORTO DE MOZ</t>
  </si>
  <si>
    <t>SANTARÉM</t>
  </si>
  <si>
    <t>NI-1,7,7,3; VA-N</t>
  </si>
  <si>
    <t>XAMBIOÁ</t>
  </si>
  <si>
    <t>PB</t>
  </si>
  <si>
    <t>BARRAGEM GLÓRIA DO GOITA</t>
  </si>
  <si>
    <t>BATATEIRAS</t>
  </si>
  <si>
    <t>BELÉM DE MARIA</t>
  </si>
  <si>
    <t>ENGENHO TABOCAS</t>
  </si>
  <si>
    <t>JOSÉ MARIANO</t>
  </si>
  <si>
    <t>LIMOEIRO</t>
  </si>
  <si>
    <t>MORENO</t>
  </si>
  <si>
    <t>PALMARES</t>
  </si>
  <si>
    <t>SÃO BENEDITO DO SUL</t>
  </si>
  <si>
    <t>TIMBAÚBA</t>
  </si>
  <si>
    <t>VICÊNCIA</t>
  </si>
  <si>
    <t>PI</t>
  </si>
  <si>
    <t>BALSA NOVA</t>
  </si>
  <si>
    <t>PR</t>
  </si>
  <si>
    <t>CAPELA DA RIBEIRA</t>
  </si>
  <si>
    <t>SP</t>
  </si>
  <si>
    <t>CIDADE JARDIM</t>
  </si>
  <si>
    <t>CÓRREGO COMPRIDO</t>
  </si>
  <si>
    <t>FAZENDINHA</t>
  </si>
  <si>
    <t>FORMIGAS</t>
  </si>
  <si>
    <t>FOZ DO SÃO SEBASTIÃO</t>
  </si>
  <si>
    <t>FRANCISCO BELTRÃO MTE. ETA</t>
  </si>
  <si>
    <t>GUAJUVIRA</t>
  </si>
  <si>
    <t>PONTE DA CAXIMBA</t>
  </si>
  <si>
    <t>PONTE MARMELEIRO MTE. ETA</t>
  </si>
  <si>
    <t>SENGES</t>
  </si>
  <si>
    <t>TOMAZINA</t>
  </si>
  <si>
    <t>APERIBÉ</t>
  </si>
  <si>
    <t>RJ</t>
  </si>
  <si>
    <t>ITAOCARA</t>
  </si>
  <si>
    <t>MANUEL DE MORAIS</t>
  </si>
  <si>
    <t>PARATI</t>
  </si>
  <si>
    <t>PONTE DO ITABAPOANA</t>
  </si>
  <si>
    <t>ES</t>
  </si>
  <si>
    <t>MG</t>
  </si>
  <si>
    <t>RN</t>
  </si>
  <si>
    <t>AÇUDE ITANS</t>
  </si>
  <si>
    <t>AÇUDE PATAXÓ</t>
  </si>
  <si>
    <t>BARRAGEM PASSAGEM DAS TRAIRAS</t>
  </si>
  <si>
    <t>DIBA - SÍTIO CANTO ALEGRE</t>
  </si>
  <si>
    <t>GOVERNADOR DIX-SEPT ROSADO</t>
  </si>
  <si>
    <t>JARDIM DE PIRANHAS</t>
  </si>
  <si>
    <t>PAU DOS FERROS</t>
  </si>
  <si>
    <t>ABUNÃ</t>
  </si>
  <si>
    <t>RO</t>
  </si>
  <si>
    <t>ARIQUEMES</t>
  </si>
  <si>
    <t>FAZENDA FLOR DO CAMPO</t>
  </si>
  <si>
    <t>NI-7,3; VA-S</t>
  </si>
  <si>
    <t>GUAJARÁ-MIRIM</t>
  </si>
  <si>
    <t>JARU</t>
  </si>
  <si>
    <t>JARUARU</t>
  </si>
  <si>
    <t>JI-PARANÁ</t>
  </si>
  <si>
    <t>MORADA NOVA - JUSANTE</t>
  </si>
  <si>
    <t>PORTO VELHO</t>
  </si>
  <si>
    <t>PRINCIPE DA BEIRA</t>
  </si>
  <si>
    <t>SANTA ISABEL</t>
  </si>
  <si>
    <t>SÍTIO BELA VISTA</t>
  </si>
  <si>
    <t>BOA VISTA</t>
  </si>
  <si>
    <t>CARACARAÍ</t>
  </si>
  <si>
    <t>FAZENDA BANDEIRA BRANCA</t>
  </si>
  <si>
    <t>FAZENDA CAJUPIRANGA</t>
  </si>
  <si>
    <t>FAZENDA PARAÍSO</t>
  </si>
  <si>
    <t>FAZENDA PASSARÃO</t>
  </si>
  <si>
    <t>FÉ E ESPERANÇA</t>
  </si>
  <si>
    <t>MARACÁ</t>
  </si>
  <si>
    <t>MUCAJAÍ</t>
  </si>
  <si>
    <t>PONTE DO TACUTU</t>
  </si>
  <si>
    <t>VILA SURUMU</t>
  </si>
  <si>
    <t>ALEGRETE</t>
  </si>
  <si>
    <t>RS</t>
  </si>
  <si>
    <t>ARROIO CARAÁ</t>
  </si>
  <si>
    <t>CAIS MAUÁ C6</t>
  </si>
  <si>
    <t>CAMPO BOM</t>
  </si>
  <si>
    <t>DOM PEDRITO/CORSAN</t>
  </si>
  <si>
    <t>DONA FRANCISCA</t>
  </si>
  <si>
    <t>FOZ DO PARANHANA</t>
  </si>
  <si>
    <t>ITAQUI</t>
  </si>
  <si>
    <t>MANOEL VIANA</t>
  </si>
  <si>
    <t>PASSO DAS PEDRAS</t>
  </si>
  <si>
    <t>PASSO DO CANDOMBE</t>
  </si>
  <si>
    <t>PASSO DO MENDONÇA</t>
  </si>
  <si>
    <t>PASSO DOS FARRAPOS</t>
  </si>
  <si>
    <t>PASSO SÃO BORJA</t>
  </si>
  <si>
    <t>PICADA CAFÉ</t>
  </si>
  <si>
    <t>TRIUNFO</t>
  </si>
  <si>
    <t>URUGUAIANA</t>
  </si>
  <si>
    <t>SC</t>
  </si>
  <si>
    <t>BARRA DO PRATA</t>
  </si>
  <si>
    <t>BARRAGEM OESTE</t>
  </si>
  <si>
    <t>BARRAGEM TAIÓ MONTANTE</t>
  </si>
  <si>
    <t>BLUMENAU (PCD)</t>
  </si>
  <si>
    <t>NI-7,7,7,7,3; VA-S</t>
  </si>
  <si>
    <t>BRACO DO NORTE-MONTANTE</t>
  </si>
  <si>
    <t>BRUSQUE (PCD)</t>
  </si>
  <si>
    <t>NI-4,5,3; VA-S</t>
  </si>
  <si>
    <t>CHAPADÃO DO LAGEADO</t>
  </si>
  <si>
    <t>CORONEL PASSOS MAIA</t>
  </si>
  <si>
    <t>ENCRUZILHADA II</t>
  </si>
  <si>
    <t>ERMO</t>
  </si>
  <si>
    <t>ETA CASAN-MONTANTE</t>
  </si>
  <si>
    <t>-</t>
  </si>
  <si>
    <t>FOZ DO MANUEL ALVES</t>
  </si>
  <si>
    <t>ITUPORANGA</t>
  </si>
  <si>
    <t>JARAGUÁ DO SUL</t>
  </si>
  <si>
    <t>JOAÇABA I</t>
  </si>
  <si>
    <t>JOSÉ BOITEUX</t>
  </si>
  <si>
    <t>LINHA JATAI</t>
  </si>
  <si>
    <t>MIRIM DOCE</t>
  </si>
  <si>
    <t>ORLEANS - MONTANTE</t>
  </si>
  <si>
    <t>PASSO MAROMBAS</t>
  </si>
  <si>
    <t>PASSO PIO X</t>
  </si>
  <si>
    <t>POÇO FUNDO</t>
  </si>
  <si>
    <t>PONTE ALTA DO SUL</t>
  </si>
  <si>
    <t>PONTE DO SARGENTO</t>
  </si>
  <si>
    <t>PONTE MORATELLI</t>
  </si>
  <si>
    <t>RIO BONITO</t>
  </si>
  <si>
    <t>RIO DAS ANTAS</t>
  </si>
  <si>
    <t>RIO DO POUSO</t>
  </si>
  <si>
    <t>RIO DO SUL - NOVO</t>
  </si>
  <si>
    <t>SALSEIRO</t>
  </si>
  <si>
    <t>SALTINHO</t>
  </si>
  <si>
    <t>SAO JOAO BATISTA</t>
  </si>
  <si>
    <t>SÃO MARTINHO-JUSANTE</t>
  </si>
  <si>
    <t>SCHROEDER</t>
  </si>
  <si>
    <t>TAIÓ</t>
  </si>
  <si>
    <t>TANGARÁ</t>
  </si>
  <si>
    <t>TIMBÓ NOVO</t>
  </si>
  <si>
    <t>TUBARÃO</t>
  </si>
  <si>
    <t>VILA CANOAS</t>
  </si>
  <si>
    <t>BARRAGEM DO RIO POXIM</t>
  </si>
  <si>
    <t>SE</t>
  </si>
  <si>
    <t>CEDRO DO SÃO JOÃO</t>
  </si>
  <si>
    <t>MARUIM</t>
  </si>
  <si>
    <t>NOSSA SENHORA DA GLÓRIA</t>
  </si>
  <si>
    <t>PONTE BR-235</t>
  </si>
  <si>
    <t>POVOADO MOENDA</t>
  </si>
  <si>
    <t>RIO POXIM BR-101</t>
  </si>
  <si>
    <t>SÃO CRISTÓVÃO</t>
  </si>
  <si>
    <t>ARAGUACEMA (CHACARA ARAGUAIA)</t>
  </si>
  <si>
    <t>ARAGUATINS</t>
  </si>
  <si>
    <t>BARREIRA DA CRUZ</t>
  </si>
  <si>
    <t>CONCEIÇÃO DO ARAGUAIA</t>
  </si>
  <si>
    <t>GOIATINS</t>
  </si>
  <si>
    <t>JATOBÁ (FAZENDA BOA NOVA)</t>
  </si>
  <si>
    <t>PONTE RIO LONTRA</t>
  </si>
  <si>
    <t>PORTO JERÔNIMO - FAZ. PIRACICABA</t>
  </si>
  <si>
    <t>PORTO REAL</t>
  </si>
  <si>
    <t>PROJETO RIO FORMOSO</t>
  </si>
  <si>
    <t>RIO DAS ALMAS</t>
  </si>
  <si>
    <t>RIO DO COCO</t>
  </si>
  <si>
    <t>TUPIRATINS</t>
  </si>
  <si>
    <t>BARRA DE SÃO GABRIEL</t>
  </si>
  <si>
    <t>CÓRREGO DO GALO</t>
  </si>
  <si>
    <t>FAZENDA JUCURUABA</t>
  </si>
  <si>
    <t>LINHARES CAIS DO PORTO</t>
  </si>
  <si>
    <t>BONFIM</t>
  </si>
  <si>
    <t>CONSELHEIRO LAFAIETE</t>
  </si>
  <si>
    <t>CRUCILANDIA</t>
  </si>
  <si>
    <t>ENTRE RIOS DE MINAS</t>
  </si>
  <si>
    <t>EUGENÓPOLIS</t>
  </si>
  <si>
    <t>FAZENDA UMBAÚBAS</t>
  </si>
  <si>
    <t>LAGOA DOURADA</t>
  </si>
  <si>
    <t>MIRAI</t>
  </si>
  <si>
    <t>PONTE NOVA DO PARAOPEBA</t>
  </si>
  <si>
    <t>ROSÁRIO DA LIMEIRA</t>
  </si>
  <si>
    <t>SÃO SEBASTIÃO DA VARGEM ALEGRE</t>
  </si>
  <si>
    <t>Estado</t>
  </si>
  <si>
    <t>Percentual Transmissão</t>
  </si>
  <si>
    <t>Cumprimento da Meta</t>
  </si>
  <si>
    <t xml:space="preserve"> </t>
  </si>
  <si>
    <t>Média</t>
  </si>
  <si>
    <t>Mato Grosso</t>
  </si>
  <si>
    <t>Goiás</t>
  </si>
  <si>
    <t>Mato Grosso do Sul</t>
  </si>
  <si>
    <t>Tocantins</t>
  </si>
  <si>
    <t>Roraima</t>
  </si>
  <si>
    <t>Paraíba</t>
  </si>
  <si>
    <t>Rondônia</t>
  </si>
  <si>
    <t>Minas Gerais</t>
  </si>
  <si>
    <t>Santa Catarina</t>
  </si>
  <si>
    <t>Pará</t>
  </si>
  <si>
    <t>Rio Grande do Norte</t>
  </si>
  <si>
    <t>Alagoas</t>
  </si>
  <si>
    <t>Rio Grande do Sul</t>
  </si>
  <si>
    <t>Paraná</t>
  </si>
  <si>
    <t>Maranhão</t>
  </si>
  <si>
    <t>Acre</t>
  </si>
  <si>
    <t>BARRA DO BUGRES</t>
  </si>
  <si>
    <t>CÓRREGO FUNDO (EMASA)</t>
  </si>
  <si>
    <t>RONDONÓPOLIS</t>
  </si>
  <si>
    <t>SÃO FÉLIX DO ARAGUAIA</t>
  </si>
  <si>
    <t>TESOURO</t>
  </si>
  <si>
    <t>XAVANTINA</t>
  </si>
  <si>
    <t>Piauí</t>
  </si>
  <si>
    <t>Bahia</t>
  </si>
  <si>
    <t>Pernambuco</t>
  </si>
  <si>
    <t>Sergipe</t>
  </si>
  <si>
    <t>Amazonas</t>
  </si>
  <si>
    <t>Espírito Santo</t>
  </si>
  <si>
    <t>Rio de Janeiro</t>
  </si>
  <si>
    <t>Ceará</t>
  </si>
  <si>
    <t>BRASILÉIA</t>
  </si>
  <si>
    <t>XAPURI</t>
  </si>
  <si>
    <t>MANAUS</t>
  </si>
  <si>
    <t>LÁBREA</t>
  </si>
  <si>
    <t>HUMAITÁ</t>
  </si>
  <si>
    <t>CURICURIARI</t>
  </si>
  <si>
    <t>Amapá</t>
  </si>
  <si>
    <t>CAPIVARA</t>
  </si>
  <si>
    <t>AP</t>
  </si>
  <si>
    <t>ESTIRÃO DO CRICOU</t>
  </si>
  <si>
    <t>LARANJAL DO JARI MONTANTE</t>
  </si>
  <si>
    <t>MACAPÁ</t>
  </si>
  <si>
    <t>PONTE CASSIPORE</t>
  </si>
  <si>
    <t>SERRA DO NAVIO</t>
  </si>
  <si>
    <t>CORRENTINA</t>
  </si>
  <si>
    <t>ITAJUÍPE</t>
  </si>
  <si>
    <t>SANTA MARIA DA VITÓRIA</t>
  </si>
  <si>
    <t>AÇUDE CASTANHÃO</t>
  </si>
  <si>
    <t>JAGUARIBE</t>
  </si>
  <si>
    <t>RNQA_CE-7343-I-4_ITAIÇABA</t>
  </si>
  <si>
    <t>01/0001</t>
  </si>
  <si>
    <t>Distrito Federal</t>
  </si>
  <si>
    <t>BARRAGEM LAGO PARANOÁ</t>
  </si>
  <si>
    <t>DF</t>
  </si>
  <si>
    <t>BARTOLOMEU - FAZENDA RECREIO</t>
  </si>
  <si>
    <t>CONTAGEM - VC 201</t>
  </si>
  <si>
    <t>DESCOBERTO - BARRAGEM</t>
  </si>
  <si>
    <t>DESCOBERTO - CHACARA 89</t>
  </si>
  <si>
    <t>DESCOBERTO JUS. CAPTAÇÃO BARRACÃO</t>
  </si>
  <si>
    <t>MONTANTE ZOOLÓGICO - EPIA 003 - RIACHO FUNDO</t>
  </si>
  <si>
    <t>PIPIRIPAU FRINOCAP - DF 230</t>
  </si>
  <si>
    <t>RIBEIRÃO JACARÉ</t>
  </si>
  <si>
    <t>RIBEIRÃO TORTO JUSANTE CÓRREGO URUBÚ</t>
  </si>
  <si>
    <t>RIO PRETO - FAZENDA ITAPETI</t>
  </si>
  <si>
    <t>RIO SÃO BERNARDO</t>
  </si>
  <si>
    <t>RODEADOR - DF 435</t>
  </si>
  <si>
    <t>SANTA MARIA - BARRAGEM</t>
  </si>
  <si>
    <t>RIBEIRÃO ANTAS</t>
  </si>
  <si>
    <t>SANTO ANTÔNIO</t>
  </si>
  <si>
    <t>TRAVESSÃO</t>
  </si>
  <si>
    <t>ESTRADA CUIABÁ - SANTARÉM</t>
  </si>
  <si>
    <t>BICAS</t>
  </si>
  <si>
    <t>BOM JARDIM</t>
  </si>
  <si>
    <t>CAETÉ</t>
  </si>
  <si>
    <t>CARBONITA</t>
  </si>
  <si>
    <t>FAZENDA BOA SORTE JUSANTE</t>
  </si>
  <si>
    <t>FAZENDA CARVALHO</t>
  </si>
  <si>
    <t>FAZENDA JAMBEIRO - GRÃO MOGOL</t>
  </si>
  <si>
    <t>FAZENDA UMBURANA MONTANTE</t>
  </si>
  <si>
    <t>FRANCISCO SÁ</t>
  </si>
  <si>
    <t>ITABIRITO LINIGRAFO</t>
  </si>
  <si>
    <t>ITAJUBÁ</t>
  </si>
  <si>
    <t>PONTE DO RODRIGUES</t>
  </si>
  <si>
    <t>SANTA RITA DO SAPUCAÍ</t>
  </si>
  <si>
    <t>SÃO PEDRO DO PAMPÃ</t>
  </si>
  <si>
    <t>SÃO PEDRO DO SUAÇUÍ</t>
  </si>
  <si>
    <t>VÁRZEA DA PALMA</t>
  </si>
  <si>
    <t>VIÇOSA HIDRO</t>
  </si>
  <si>
    <t>ALMEIRIM</t>
  </si>
  <si>
    <t>ITAITUBA</t>
  </si>
  <si>
    <t>PARAUAPEBAS</t>
  </si>
  <si>
    <t>Ordem</t>
  </si>
  <si>
    <t>AMARAGI</t>
  </si>
  <si>
    <t>BARREIROS</t>
  </si>
  <si>
    <t>CACHOEIRINHA</t>
  </si>
  <si>
    <t>CARUARU</t>
  </si>
  <si>
    <t>CATENDE</t>
  </si>
  <si>
    <t>ENGENHO BENTO</t>
  </si>
  <si>
    <t>GRAVATÁ</t>
  </si>
  <si>
    <t>PAUDALHO</t>
  </si>
  <si>
    <t>SÃO LOURENÇO DA MATA II</t>
  </si>
  <si>
    <t>TORITAMA</t>
  </si>
  <si>
    <t>VITÓRIA DE SANTO ANTÃO</t>
  </si>
  <si>
    <t>ALTO PARNAÍBA</t>
  </si>
  <si>
    <t>TERESINA - CEA</t>
  </si>
  <si>
    <t>EMBRAPA SUDERHSA - TELEMÉTRICA</t>
  </si>
  <si>
    <t>AÇUDE SANTA DO CRUZ DO APODI</t>
  </si>
  <si>
    <t>ALTO RODRIGUES</t>
  </si>
  <si>
    <t>PEDRA DE ABELHAS</t>
  </si>
  <si>
    <t>SÍTIO ACAUÃ II</t>
  </si>
  <si>
    <t>NI-7,7; VA-S</t>
  </si>
  <si>
    <t>CACOAL</t>
  </si>
  <si>
    <t>TABAJARA</t>
  </si>
  <si>
    <t>ATIBAINHA MONTANTE</t>
  </si>
  <si>
    <t>BAIRRO TAQUARI PONTES</t>
  </si>
  <si>
    <t>BARRA DO AÇUNGUI</t>
  </si>
  <si>
    <t>BARRA DO BATATAL</t>
  </si>
  <si>
    <t>BARRA DO TURVO-RT</t>
  </si>
  <si>
    <t>BARRAGEM DO VALO GRANDE - MONTANTE</t>
  </si>
  <si>
    <t>BARRAGEM VALO GRANDE JUSANTE</t>
  </si>
  <si>
    <t>BONFIM PAULISTA</t>
  </si>
  <si>
    <t>BUSSOCABA</t>
  </si>
  <si>
    <t>CACHOEIRA MONTANTE</t>
  </si>
  <si>
    <t>CLUBE DE REGATAS</t>
  </si>
  <si>
    <t>IPORANGA</t>
  </si>
  <si>
    <t>JACUPIRANGA</t>
  </si>
  <si>
    <t>MIRACATU</t>
  </si>
  <si>
    <t>NAZARÉ PAULISTA</t>
  </si>
  <si>
    <t>PAIVA CASTRO MONTANTE</t>
  </si>
  <si>
    <t>PARAÍSO/MONTE AZUL PAULISTA</t>
  </si>
  <si>
    <t>PRAIA ALTA</t>
  </si>
  <si>
    <t>São Paulo</t>
  </si>
  <si>
    <t>Média Anual do ITD (2016)</t>
  </si>
  <si>
    <t>Qtd estações base do ITD (2016)</t>
  </si>
  <si>
    <t>Média Anual do ITD (2015)</t>
  </si>
  <si>
    <t>Qtd estações base do ITD (2015)</t>
  </si>
  <si>
    <t>Atingimento da Meta 1.4 (2016)</t>
  </si>
  <si>
    <t>Glosa Proposta (2016)</t>
  </si>
  <si>
    <t>Comparação Rede (estações)</t>
  </si>
  <si>
    <t>0 a 49,9% ou a não realização de campanha para manutenção corretiva</t>
  </si>
  <si>
    <t xml:space="preserve">50 a 59,9% </t>
  </si>
  <si>
    <t>Média Anual do ITD (2017)</t>
  </si>
  <si>
    <t>Qtd estações base do ITD (2017)</t>
  </si>
  <si>
    <t>Relatório de Indicador de Disponibilidade Mensal</t>
  </si>
  <si>
    <t>Lista: 0-AC | Período: 2017-01</t>
  </si>
  <si>
    <t>Lista: 0-AL | Período: 2017-01</t>
  </si>
  <si>
    <t>Lista: 0-AM | Período: 2017-01</t>
  </si>
  <si>
    <t>NI-7,7,3; VA-S</t>
  </si>
  <si>
    <t>Lista: 0-AP | Período: 2017-01</t>
  </si>
  <si>
    <t>Lista: 0-BA | Período: 2017-01</t>
  </si>
  <si>
    <t>Manut</t>
  </si>
  <si>
    <t>Lista: 0-DF | Período: 2017-01</t>
  </si>
  <si>
    <t>Lista: 0-ES | Período: 2017-01</t>
  </si>
  <si>
    <t>Lista: 0-GO | Período: 2017-01</t>
  </si>
  <si>
    <t>Lista: 0-MA | Período: 2017-01</t>
  </si>
  <si>
    <t>Lista: 0-TO | Período: 2017-01</t>
  </si>
  <si>
    <t>Lista: 0-MT | Período: 2017-01</t>
  </si>
  <si>
    <t>Lista: 0-MS | Período: 2017-01</t>
  </si>
  <si>
    <t>Lista: 0-MG | Período: 2017-01</t>
  </si>
  <si>
    <t>ARAÇUAÍ</t>
  </si>
  <si>
    <t>ARINOS MONTANTE</t>
  </si>
  <si>
    <t>FAZENDA ÁGUA LIMPA JUSANTE</t>
  </si>
  <si>
    <t>FAZENDA CÓRREGO DO OURO</t>
  </si>
  <si>
    <t>LASSANCE</t>
  </si>
  <si>
    <t>PONTE DO BICUDO</t>
  </si>
  <si>
    <t>PORTO DO PASSARINHO</t>
  </si>
  <si>
    <t>Lista: 0-PA | Período: 2017-01</t>
  </si>
  <si>
    <t>Lista: 0-PE | Período: 2017-01</t>
  </si>
  <si>
    <t>Lista: 0-PR | Período: 2017-01</t>
  </si>
  <si>
    <t>Lista: 0-RJ | Período: 2017-01</t>
  </si>
  <si>
    <t>Lista: 0-RN | Período: 2017-01</t>
  </si>
  <si>
    <t>Lista: 0-RO | Período: 2017-01</t>
  </si>
  <si>
    <t>Lista: 0-RR | Período: 2017-01</t>
  </si>
  <si>
    <t>Lista: 0-SC | Período: 2017-01</t>
  </si>
  <si>
    <t>APIÚNA - RÉGUA NOVA</t>
  </si>
  <si>
    <t>Lista: 0-SP | Período: 2017-01</t>
  </si>
  <si>
    <t>Lista: 0-SE | Período: 2017-01</t>
  </si>
  <si>
    <t>Glosa Proposta (2017)</t>
  </si>
  <si>
    <t>Comparação Avaliação 17-16</t>
  </si>
  <si>
    <t>Obs (17):</t>
  </si>
  <si>
    <t>Obs(16):</t>
  </si>
  <si>
    <t>FAZENDA REDENÇÃO</t>
  </si>
  <si>
    <t>Lista: 16-Rede de alerta Aesa | Período: 2017</t>
  </si>
  <si>
    <t>CANAL DA REDENÇÃO</t>
  </si>
  <si>
    <t>sem pluviometro</t>
  </si>
  <si>
    <t>PISF AÇUDE SÃO JOSÉ II</t>
  </si>
  <si>
    <t>PISF MONTEIRO</t>
  </si>
  <si>
    <t>PISF SÍTIO PORTEIRAS</t>
  </si>
  <si>
    <t>PISF SÍTIO QUEIMAÇÃO</t>
  </si>
  <si>
    <t>PISF SÍTIO RIACHO FUNDO</t>
  </si>
  <si>
    <t>não tem fluviometria</t>
  </si>
  <si>
    <t>não está no Gestor PCD mas transmite dados no NOAA</t>
  </si>
  <si>
    <t>foi feita a visita mas não foi possivel reativar a transmissão</t>
  </si>
  <si>
    <t>?</t>
  </si>
  <si>
    <t>Lista: 59-Rede Alerta PI | Período: 2017</t>
  </si>
  <si>
    <t>BALSAS</t>
  </si>
  <si>
    <t>COELHO NETO</t>
  </si>
  <si>
    <t>FAZENDA PARACATI II</t>
  </si>
  <si>
    <t>FAZENDA UNIÃO</t>
  </si>
  <si>
    <t>FORMOSA DO URUÇUÍ PRETO</t>
  </si>
  <si>
    <t>MORRINHOS</t>
  </si>
  <si>
    <t>PEDRA BRANCA</t>
  </si>
  <si>
    <t>PEDRINHAS</t>
  </si>
  <si>
    <t>PIRACURUCA</t>
  </si>
  <si>
    <t>REDENÇÃO DO GURGUÉIA</t>
  </si>
  <si>
    <t>Relatório PROGESTÃO Anual.</t>
  </si>
  <si>
    <t>Lista: CEARÁ | Período: 2017.</t>
  </si>
  <si>
    <t>Fonte: SGH/ANA. Data da Consulta: 17/04/2018 14:38.</t>
  </si>
  <si>
    <t>PASSAGEM RUSSAS</t>
  </si>
  <si>
    <t>AGÊNCIA NACIONAL DE ÁGUAS - ANA</t>
  </si>
  <si>
    <t>visita feita set/17, com substituição de datalogger, controlador de carga e radar. Porém, o problema de transmissão não foi resolvido por questões técnicas.</t>
  </si>
  <si>
    <t>visita feita ago/17, com reinstalação do sensor de pressão. Porém, o problema de transmissão não foi resolvido por questões técnicas.</t>
  </si>
  <si>
    <t>reposição de modem</t>
  </si>
  <si>
    <t>sensor radar retirado reforma da ponte</t>
  </si>
  <si>
    <t>sensor radar troca na ponte braço hidraulico</t>
  </si>
  <si>
    <t>reposição modem</t>
  </si>
  <si>
    <t>substituição de PCD</t>
  </si>
  <si>
    <t>problema de programação</t>
  </si>
  <si>
    <t>reposição de peças</t>
  </si>
  <si>
    <t>faltou enviar ficha</t>
  </si>
  <si>
    <t>desativada temporariamente a pedido da prefeitura de Curitiba</t>
  </si>
  <si>
    <t>falta sensor de nível para reinstalar</t>
  </si>
  <si>
    <t>OTT GPRS (problemas com qualidade do sinal para transmissão - em dez/17 foi substituída  a forma de transmissão por satélite GOES)</t>
  </si>
  <si>
    <t>sem registro de nível</t>
  </si>
  <si>
    <t>enviou ficha de inspeção</t>
  </si>
  <si>
    <t>80 a 100%</t>
  </si>
  <si>
    <t>ITD_RS</t>
  </si>
  <si>
    <t>ALTO ROLANTE</t>
  </si>
  <si>
    <t>CORSAN ALVORADA</t>
  </si>
  <si>
    <t>QUARAÍ</t>
  </si>
  <si>
    <t>SINIMBÚ-CENTRO</t>
  </si>
  <si>
    <t>STIL LAGOA DOS BARROS</t>
  </si>
  <si>
    <t>O Estado retirou o ITD de jan/17 a out/17, porém não apresentou justificativa ou ficha de inspeção, a fim de verificar se houve manutenção corretiva</t>
  </si>
  <si>
    <t>manutenção corretiva em ago/17 porém por problemas técnicas a PCD não voltou a transmitir</t>
  </si>
  <si>
    <t>não tem sensor de pressão</t>
  </si>
  <si>
    <t>Transmissão no NOAA ok</t>
  </si>
  <si>
    <t>transmitiu até agot/17</t>
  </si>
  <si>
    <t xml:space="preserve">manutenção corretiva em ago/17 </t>
  </si>
  <si>
    <t>manutenção corretiva em ago/17</t>
  </si>
  <si>
    <t>manutenção corretiva em ago/18</t>
  </si>
  <si>
    <t>manutenção corretiva em ago/19</t>
  </si>
  <si>
    <t>glosa e faltou enviar ficha</t>
  </si>
  <si>
    <t>glosa/ alegou dificuldade par fazer as viagens (falta combustível, carro, voadeira e recursos)</t>
  </si>
  <si>
    <t>justificar ITD/A partir de maio o Estado priorizou o Projeto de monitoramento do semiárido, comunicando à ANA sobre o fato.</t>
  </si>
  <si>
    <t>faltou enviar ficha de inspeção</t>
  </si>
  <si>
    <t>não houve manutenção nas estações conveniadas por problemas de logística (falta de carro e combustível)</t>
  </si>
  <si>
    <t>Atingimento da Meta 1.4 (2017) ITD</t>
  </si>
  <si>
    <t>observação/ficha de inspeção</t>
  </si>
  <si>
    <t>70 a 79,9%</t>
  </si>
  <si>
    <t>60 a 69,9%</t>
  </si>
  <si>
    <t>não há glosa</t>
  </si>
  <si>
    <t>Glosa parcial</t>
  </si>
  <si>
    <t>AVALIAÇÃO ESTADOS PROGESTÃO 2017</t>
  </si>
  <si>
    <t>Ficha de inspeção das manutenções corretivas</t>
  </si>
  <si>
    <t>ITD abaixo da média / Alegou dificuldades para as manutenções (falta de combustível, carro, voadeira e recursos)</t>
  </si>
  <si>
    <t>Enviou ficha de inspeção - Estado no 2º ciclo</t>
  </si>
  <si>
    <t>Faltou enviar ficha de inspeção - Estado no 2º ciclo</t>
  </si>
  <si>
    <t>ITD abaixo da média</t>
  </si>
  <si>
    <t>TOTAL</t>
  </si>
  <si>
    <t>ITD abaixo da média / A partir de maio o Estado priorizou o Projeto de Monitoramento do Semiárido, comunicando à ANA sobre o fato</t>
  </si>
  <si>
    <t>REDES DE ALERTA</t>
  </si>
  <si>
    <r>
      <t xml:space="preserve">Média anual do ITD em % </t>
    </r>
    <r>
      <rPr>
        <sz val="11"/>
        <color theme="1"/>
        <rFont val="Century Gothic"/>
        <family val="2"/>
      </rPr>
      <t>(2017)</t>
    </r>
  </si>
  <si>
    <r>
      <t xml:space="preserve">Qtd estações base do ITD </t>
    </r>
    <r>
      <rPr>
        <sz val="11"/>
        <color theme="1"/>
        <rFont val="Century Gothic"/>
        <family val="2"/>
      </rPr>
      <t>(2017)</t>
    </r>
  </si>
  <si>
    <r>
      <t>Atingimento da Meta 1.4 ITD + manutenção corretiva</t>
    </r>
    <r>
      <rPr>
        <sz val="11"/>
        <color theme="1"/>
        <rFont val="Century Gothic"/>
        <family val="2"/>
      </rPr>
      <t xml:space="preserve"> (2017)</t>
    </r>
  </si>
  <si>
    <r>
      <t xml:space="preserve">Glosa Proposta </t>
    </r>
    <r>
      <rPr>
        <sz val="11"/>
        <color theme="1"/>
        <rFont val="Century Gothic"/>
        <family val="2"/>
      </rPr>
      <t>(2017)</t>
    </r>
  </si>
  <si>
    <t>Não houve manutenção nas estações por problemas de logística (falta de carro, combustível)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</si>
</sst>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9C57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1"/>
      <color rgb="FFFF0000"/>
      <name val="Century Gothic"/>
      <family val="2"/>
    </font>
    <font>
      <sz val="11"/>
      <name val="Century Gothic"/>
      <family val="2"/>
    </font>
    <font>
      <b/>
      <sz val="7.15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6B696B"/>
        <bgColor indexed="64"/>
      </patternFill>
    </fill>
    <fill>
      <patternFill patternType="solid">
        <fgColor rgb="FF5D7B9D"/>
        <bgColor indexed="64"/>
      </patternFill>
    </fill>
    <fill>
      <patternFill patternType="solid">
        <fgColor rgb="FF228B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78">
    <xf numFmtId="0" fontId="0" fillId="0" borderId="0" xfId="0"/>
    <xf numFmtId="0" fontId="18" fillId="33" borderId="0" xfId="0" applyFont="1" applyFill="1"/>
    <xf numFmtId="0" fontId="20" fillId="35" borderId="10" xfId="0" applyFont="1" applyFill="1" applyBorder="1" applyAlignment="1">
      <alignment horizontal="center" vertical="center" wrapText="1"/>
    </xf>
    <xf numFmtId="17" fontId="20" fillId="35" borderId="10" xfId="0" applyNumberFormat="1" applyFont="1" applyFill="1" applyBorder="1" applyAlignment="1">
      <alignment horizontal="center" vertical="center" wrapText="1"/>
    </xf>
    <xf numFmtId="0" fontId="18" fillId="33" borderId="16" xfId="0" applyFont="1" applyFill="1" applyBorder="1"/>
    <xf numFmtId="0" fontId="18" fillId="39" borderId="1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9" fontId="0" fillId="0" borderId="0" xfId="42" applyFont="1"/>
    <xf numFmtId="17" fontId="0" fillId="0" borderId="0" xfId="0" applyNumberFormat="1"/>
    <xf numFmtId="0" fontId="21" fillId="0" borderId="17" xfId="0" applyFont="1" applyFill="1" applyBorder="1" applyAlignment="1">
      <alignment horizontal="center"/>
    </xf>
    <xf numFmtId="9" fontId="22" fillId="0" borderId="17" xfId="0" applyNumberFormat="1" applyFont="1" applyFill="1" applyBorder="1" applyAlignment="1">
      <alignment horizontal="center"/>
    </xf>
    <xf numFmtId="1" fontId="21" fillId="0" borderId="17" xfId="0" applyNumberFormat="1" applyFont="1" applyFill="1" applyBorder="1" applyAlignment="1">
      <alignment horizontal="center"/>
    </xf>
    <xf numFmtId="9" fontId="21" fillId="0" borderId="17" xfId="42" applyFont="1" applyFill="1" applyBorder="1" applyAlignment="1">
      <alignment horizontal="center"/>
    </xf>
    <xf numFmtId="1" fontId="21" fillId="43" borderId="17" xfId="0" quotePrefix="1" applyNumberFormat="1" applyFont="1" applyFill="1" applyBorder="1" applyAlignment="1">
      <alignment horizontal="center"/>
    </xf>
    <xf numFmtId="1" fontId="18" fillId="37" borderId="10" xfId="0" applyNumberFormat="1" applyFont="1" applyFill="1" applyBorder="1" applyAlignment="1">
      <alignment wrapText="1"/>
    </xf>
    <xf numFmtId="9" fontId="22" fillId="46" borderId="17" xfId="0" applyNumberFormat="1" applyFont="1" applyFill="1" applyBorder="1" applyAlignment="1">
      <alignment horizontal="center"/>
    </xf>
    <xf numFmtId="9" fontId="22" fillId="40" borderId="17" xfId="0" applyNumberFormat="1" applyFont="1" applyFill="1" applyBorder="1" applyAlignment="1">
      <alignment horizontal="center"/>
    </xf>
    <xf numFmtId="9" fontId="22" fillId="37" borderId="17" xfId="0" applyNumberFormat="1" applyFont="1" applyFill="1" applyBorder="1" applyAlignment="1">
      <alignment horizontal="center"/>
    </xf>
    <xf numFmtId="1" fontId="21" fillId="47" borderId="17" xfId="0" applyNumberFormat="1" applyFont="1" applyFill="1" applyBorder="1" applyAlignment="1">
      <alignment horizontal="center"/>
    </xf>
    <xf numFmtId="9" fontId="21" fillId="47" borderId="17" xfId="42" applyFont="1" applyFill="1" applyBorder="1" applyAlignment="1">
      <alignment horizontal="center"/>
    </xf>
    <xf numFmtId="10" fontId="22" fillId="0" borderId="17" xfId="0" applyNumberFormat="1" applyFont="1" applyFill="1" applyBorder="1" applyAlignment="1">
      <alignment horizontal="center"/>
    </xf>
    <xf numFmtId="0" fontId="0" fillId="0" borderId="0" xfId="0" applyAlignment="1"/>
    <xf numFmtId="1" fontId="21" fillId="38" borderId="17" xfId="0" applyNumberFormat="1" applyFont="1" applyFill="1" applyBorder="1" applyAlignment="1">
      <alignment horizontal="center"/>
    </xf>
    <xf numFmtId="1" fontId="18" fillId="36" borderId="10" xfId="0" applyNumberFormat="1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17" fontId="18" fillId="33" borderId="10" xfId="0" applyNumberFormat="1" applyFont="1" applyFill="1" applyBorder="1" applyAlignment="1">
      <alignment wrapText="1"/>
    </xf>
    <xf numFmtId="0" fontId="18" fillId="37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  <xf numFmtId="17" fontId="24" fillId="33" borderId="10" xfId="0" applyNumberFormat="1" applyFont="1" applyFill="1" applyBorder="1" applyAlignment="1">
      <alignment wrapText="1"/>
    </xf>
    <xf numFmtId="0" fontId="25" fillId="33" borderId="10" xfId="0" applyFont="1" applyFill="1" applyBorder="1" applyAlignment="1">
      <alignment wrapText="1"/>
    </xf>
    <xf numFmtId="17" fontId="25" fillId="33" borderId="10" xfId="0" applyNumberFormat="1" applyFont="1" applyFill="1" applyBorder="1" applyAlignment="1">
      <alignment wrapText="1"/>
    </xf>
    <xf numFmtId="1" fontId="26" fillId="0" borderId="17" xfId="0" applyNumberFormat="1" applyFont="1" applyFill="1" applyBorder="1" applyAlignment="1">
      <alignment horizontal="center"/>
    </xf>
    <xf numFmtId="0" fontId="14" fillId="0" borderId="0" xfId="0" applyFont="1"/>
    <xf numFmtId="0" fontId="27" fillId="0" borderId="17" xfId="0" applyFont="1" applyFill="1" applyBorder="1" applyAlignment="1">
      <alignment horizontal="center"/>
    </xf>
    <xf numFmtId="1" fontId="27" fillId="0" borderId="17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wrapText="1"/>
    </xf>
    <xf numFmtId="0" fontId="0" fillId="0" borderId="17" xfId="0" applyBorder="1"/>
    <xf numFmtId="0" fontId="16" fillId="44" borderId="17" xfId="0" applyFont="1" applyFill="1" applyBorder="1" applyAlignment="1">
      <alignment horizontal="center"/>
    </xf>
    <xf numFmtId="1" fontId="16" fillId="38" borderId="17" xfId="0" applyNumberFormat="1" applyFont="1" applyFill="1" applyBorder="1" applyAlignment="1">
      <alignment horizontal="center"/>
    </xf>
    <xf numFmtId="0" fontId="16" fillId="38" borderId="17" xfId="0" applyFont="1" applyFill="1" applyBorder="1" applyAlignment="1">
      <alignment horizontal="center"/>
    </xf>
    <xf numFmtId="10" fontId="22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48" borderId="10" xfId="0" applyFont="1" applyFill="1" applyBorder="1" applyAlignment="1">
      <alignment wrapText="1"/>
    </xf>
    <xf numFmtId="1" fontId="18" fillId="38" borderId="10" xfId="0" applyNumberFormat="1" applyFont="1" applyFill="1" applyBorder="1" applyAlignment="1">
      <alignment wrapText="1"/>
    </xf>
    <xf numFmtId="0" fontId="18" fillId="49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1" fontId="16" fillId="38" borderId="17" xfId="0" applyNumberFormat="1" applyFont="1" applyFill="1" applyBorder="1" applyAlignment="1">
      <alignment horizontal="left" indent="2"/>
    </xf>
    <xf numFmtId="0" fontId="22" fillId="0" borderId="0" xfId="0" applyFont="1" applyFill="1" applyBorder="1" applyAlignment="1">
      <alignment horizontal="center"/>
    </xf>
    <xf numFmtId="1" fontId="22" fillId="0" borderId="17" xfId="0" applyNumberFormat="1" applyFont="1" applyFill="1" applyBorder="1" applyAlignment="1">
      <alignment horizontal="center"/>
    </xf>
    <xf numFmtId="0" fontId="18" fillId="33" borderId="21" xfId="0" applyFont="1" applyFill="1" applyBorder="1"/>
    <xf numFmtId="0" fontId="18" fillId="36" borderId="13" xfId="0" applyFont="1" applyFill="1" applyBorder="1" applyAlignment="1">
      <alignment wrapText="1"/>
    </xf>
    <xf numFmtId="0" fontId="18" fillId="37" borderId="13" xfId="0" applyFont="1" applyFill="1" applyBorder="1" applyAlignment="1">
      <alignment wrapText="1"/>
    </xf>
    <xf numFmtId="0" fontId="18" fillId="48" borderId="13" xfId="0" applyFont="1" applyFill="1" applyBorder="1" applyAlignment="1">
      <alignment wrapText="1"/>
    </xf>
    <xf numFmtId="1" fontId="19" fillId="45" borderId="23" xfId="0" applyNumberFormat="1" applyFont="1" applyFill="1" applyBorder="1" applyAlignment="1">
      <alignment horizontal="center" vertical="center"/>
    </xf>
    <xf numFmtId="0" fontId="18" fillId="33" borderId="24" xfId="0" applyFont="1" applyFill="1" applyBorder="1"/>
    <xf numFmtId="0" fontId="18" fillId="33" borderId="0" xfId="0" applyFont="1" applyFill="1" applyBorder="1"/>
    <xf numFmtId="1" fontId="19" fillId="45" borderId="25" xfId="0" applyNumberFormat="1" applyFont="1" applyFill="1" applyBorder="1" applyAlignment="1">
      <alignment horizontal="center" vertical="center"/>
    </xf>
    <xf numFmtId="1" fontId="19" fillId="45" borderId="10" xfId="0" applyNumberFormat="1" applyFont="1" applyFill="1" applyBorder="1" applyAlignment="1">
      <alignment horizontal="center" vertical="center"/>
    </xf>
    <xf numFmtId="0" fontId="30" fillId="33" borderId="21" xfId="0" applyFont="1" applyFill="1" applyBorder="1"/>
    <xf numFmtId="0" fontId="30" fillId="33" borderId="12" xfId="0" applyFont="1" applyFill="1" applyBorder="1"/>
    <xf numFmtId="0" fontId="30" fillId="0" borderId="2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1" fontId="19" fillId="45" borderId="29" xfId="0" applyNumberFormat="1" applyFont="1" applyFill="1" applyBorder="1" applyAlignment="1">
      <alignment horizontal="center" vertical="center"/>
    </xf>
    <xf numFmtId="0" fontId="30" fillId="33" borderId="18" xfId="0" applyFont="1" applyFill="1" applyBorder="1"/>
    <xf numFmtId="0" fontId="30" fillId="33" borderId="24" xfId="0" applyFont="1" applyFill="1" applyBorder="1"/>
    <xf numFmtId="0" fontId="30" fillId="33" borderId="15" xfId="0" applyFont="1" applyFill="1" applyBorder="1"/>
    <xf numFmtId="1" fontId="19" fillId="45" borderId="15" xfId="0" applyNumberFormat="1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/>
    </xf>
    <xf numFmtId="1" fontId="27" fillId="0" borderId="31" xfId="0" applyNumberFormat="1" applyFont="1" applyFill="1" applyBorder="1" applyAlignment="1">
      <alignment horizontal="center"/>
    </xf>
    <xf numFmtId="1" fontId="21" fillId="47" borderId="31" xfId="0" applyNumberFormat="1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 vertical="center"/>
    </xf>
    <xf numFmtId="1" fontId="21" fillId="0" borderId="30" xfId="0" applyNumberFormat="1" applyFont="1" applyFill="1" applyBorder="1" applyAlignment="1">
      <alignment horizontal="center" vertical="center"/>
    </xf>
    <xf numFmtId="1" fontId="31" fillId="0" borderId="30" xfId="0" applyNumberFormat="1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9" fontId="22" fillId="46" borderId="30" xfId="0" applyNumberFormat="1" applyFont="1" applyFill="1" applyBorder="1" applyAlignment="1">
      <alignment horizontal="center" vertical="center"/>
    </xf>
    <xf numFmtId="1" fontId="31" fillId="0" borderId="30" xfId="0" applyNumberFormat="1" applyFont="1" applyFill="1" applyBorder="1" applyAlignment="1">
      <alignment horizontal="left" vertical="center" wrapText="1"/>
    </xf>
    <xf numFmtId="1" fontId="21" fillId="43" borderId="30" xfId="0" quotePrefix="1" applyNumberFormat="1" applyFont="1" applyFill="1" applyBorder="1" applyAlignment="1">
      <alignment horizontal="center"/>
    </xf>
    <xf numFmtId="9" fontId="22" fillId="37" borderId="30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1" fontId="27" fillId="0" borderId="30" xfId="0" applyNumberFormat="1" applyFont="1" applyFill="1" applyBorder="1" applyAlignment="1">
      <alignment horizontal="center" vertical="center"/>
    </xf>
    <xf numFmtId="1" fontId="32" fillId="0" borderId="30" xfId="0" applyNumberFormat="1" applyFont="1" applyFill="1" applyBorder="1" applyAlignment="1">
      <alignment horizontal="left" vertical="center"/>
    </xf>
    <xf numFmtId="1" fontId="26" fillId="0" borderId="30" xfId="0" applyNumberFormat="1" applyFont="1" applyFill="1" applyBorder="1" applyAlignment="1">
      <alignment horizontal="center"/>
    </xf>
    <xf numFmtId="1" fontId="21" fillId="38" borderId="30" xfId="0" applyNumberFormat="1" applyFont="1" applyFill="1" applyBorder="1" applyAlignment="1">
      <alignment horizontal="center"/>
    </xf>
    <xf numFmtId="9" fontId="22" fillId="38" borderId="30" xfId="0" applyNumberFormat="1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left" vertical="center" wrapText="1"/>
    </xf>
    <xf numFmtId="0" fontId="16" fillId="50" borderId="32" xfId="0" applyFont="1" applyFill="1" applyBorder="1" applyAlignment="1">
      <alignment vertical="center"/>
    </xf>
    <xf numFmtId="1" fontId="16" fillId="50" borderId="30" xfId="0" applyNumberFormat="1" applyFont="1" applyFill="1" applyBorder="1" applyAlignment="1">
      <alignment horizontal="center"/>
    </xf>
    <xf numFmtId="1" fontId="21" fillId="50" borderId="30" xfId="0" applyNumberFormat="1" applyFont="1" applyFill="1" applyBorder="1" applyAlignment="1">
      <alignment horizontal="center"/>
    </xf>
    <xf numFmtId="1" fontId="21" fillId="50" borderId="30" xfId="0" applyNumberFormat="1" applyFont="1" applyFill="1" applyBorder="1" applyAlignment="1">
      <alignment horizontal="center" vertical="center"/>
    </xf>
    <xf numFmtId="0" fontId="22" fillId="50" borderId="30" xfId="0" applyFont="1" applyFill="1" applyBorder="1" applyAlignment="1">
      <alignment horizontal="center" vertical="center"/>
    </xf>
    <xf numFmtId="0" fontId="22" fillId="50" borderId="30" xfId="0" applyFont="1" applyFill="1" applyBorder="1" applyAlignment="1">
      <alignment horizontal="center" vertical="center" wrapText="1"/>
    </xf>
    <xf numFmtId="0" fontId="16" fillId="50" borderId="33" xfId="0" applyFont="1" applyFill="1" applyBorder="1" applyAlignment="1">
      <alignment horizontal="center" vertical="center"/>
    </xf>
    <xf numFmtId="1" fontId="33" fillId="45" borderId="29" xfId="0" applyNumberFormat="1" applyFont="1" applyFill="1" applyBorder="1" applyAlignment="1">
      <alignment horizontal="center" vertical="center"/>
    </xf>
    <xf numFmtId="1" fontId="33" fillId="45" borderId="25" xfId="0" applyNumberFormat="1" applyFont="1" applyFill="1" applyBorder="1" applyAlignment="1">
      <alignment horizontal="center" vertical="center"/>
    </xf>
    <xf numFmtId="1" fontId="33" fillId="45" borderId="10" xfId="0" applyNumberFormat="1" applyFont="1" applyFill="1" applyBorder="1" applyAlignment="1">
      <alignment horizontal="center" vertical="center"/>
    </xf>
    <xf numFmtId="1" fontId="33" fillId="45" borderId="15" xfId="0" applyNumberFormat="1" applyFont="1" applyFill="1" applyBorder="1" applyAlignment="1">
      <alignment horizontal="center" vertical="center"/>
    </xf>
    <xf numFmtId="1" fontId="34" fillId="50" borderId="30" xfId="0" applyNumberFormat="1" applyFont="1" applyFill="1" applyBorder="1" applyAlignment="1">
      <alignment horizontal="center" vertical="center"/>
    </xf>
    <xf numFmtId="0" fontId="34" fillId="50" borderId="30" xfId="0" applyFont="1" applyFill="1" applyBorder="1" applyAlignment="1">
      <alignment horizontal="center" vertical="center"/>
    </xf>
    <xf numFmtId="9" fontId="35" fillId="50" borderId="30" xfId="42" applyFont="1" applyFill="1" applyBorder="1" applyAlignment="1">
      <alignment horizontal="center" vertical="center"/>
    </xf>
    <xf numFmtId="9" fontId="0" fillId="37" borderId="17" xfId="0" applyNumberFormat="1" applyFill="1" applyBorder="1" applyAlignment="1">
      <alignment horizontal="center" vertical="center"/>
    </xf>
    <xf numFmtId="0" fontId="16" fillId="40" borderId="17" xfId="0" applyFont="1" applyFill="1" applyBorder="1" applyAlignment="1">
      <alignment horizontal="center"/>
    </xf>
    <xf numFmtId="0" fontId="16" fillId="42" borderId="17" xfId="0" applyFont="1" applyFill="1" applyBorder="1" applyAlignment="1">
      <alignment horizontal="center" vertical="center" wrapText="1"/>
    </xf>
    <xf numFmtId="9" fontId="0" fillId="41" borderId="17" xfId="0" applyNumberFormat="1" applyFill="1" applyBorder="1" applyAlignment="1">
      <alignment horizontal="center" vertical="center"/>
    </xf>
    <xf numFmtId="9" fontId="0" fillId="38" borderId="17" xfId="0" applyNumberForma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wrapText="1"/>
    </xf>
    <xf numFmtId="0" fontId="20" fillId="34" borderId="14" xfId="0" applyFont="1" applyFill="1" applyBorder="1" applyAlignment="1">
      <alignment horizontal="center" wrapText="1"/>
    </xf>
    <xf numFmtId="0" fontId="20" fillId="34" borderId="15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left" wrapText="1"/>
    </xf>
    <xf numFmtId="0" fontId="18" fillId="33" borderId="14" xfId="0" applyFont="1" applyFill="1" applyBorder="1" applyAlignment="1">
      <alignment horizontal="left" wrapText="1"/>
    </xf>
    <xf numFmtId="0" fontId="18" fillId="33" borderId="15" xfId="0" applyFont="1" applyFill="1" applyBorder="1" applyAlignment="1">
      <alignment horizontal="left" wrapText="1"/>
    </xf>
    <xf numFmtId="0" fontId="20" fillId="36" borderId="13" xfId="0" applyFont="1" applyFill="1" applyBorder="1" applyAlignment="1">
      <alignment horizontal="center" wrapText="1"/>
    </xf>
    <xf numFmtId="0" fontId="20" fillId="36" borderId="14" xfId="0" applyFont="1" applyFill="1" applyBorder="1" applyAlignment="1">
      <alignment horizontal="center" wrapText="1"/>
    </xf>
    <xf numFmtId="0" fontId="20" fillId="36" borderId="15" xfId="0" applyFont="1" applyFill="1" applyBorder="1" applyAlignment="1">
      <alignment horizontal="center" wrapText="1"/>
    </xf>
    <xf numFmtId="0" fontId="20" fillId="38" borderId="13" xfId="0" applyFont="1" applyFill="1" applyBorder="1" applyAlignment="1">
      <alignment horizontal="center" wrapText="1"/>
    </xf>
    <xf numFmtId="0" fontId="20" fillId="38" borderId="14" xfId="0" applyFont="1" applyFill="1" applyBorder="1" applyAlignment="1">
      <alignment horizontal="center" wrapText="1"/>
    </xf>
    <xf numFmtId="0" fontId="20" fillId="38" borderId="15" xfId="0" applyFont="1" applyFill="1" applyBorder="1" applyAlignment="1">
      <alignment horizontal="center" wrapText="1"/>
    </xf>
    <xf numFmtId="0" fontId="20" fillId="37" borderId="13" xfId="0" applyFont="1" applyFill="1" applyBorder="1" applyAlignment="1">
      <alignment horizontal="center" wrapText="1"/>
    </xf>
    <xf numFmtId="0" fontId="20" fillId="37" borderId="14" xfId="0" applyFont="1" applyFill="1" applyBorder="1" applyAlignment="1">
      <alignment horizontal="center" wrapText="1"/>
    </xf>
    <xf numFmtId="0" fontId="20" fillId="37" borderId="15" xfId="0" applyFont="1" applyFill="1" applyBorder="1" applyAlignment="1">
      <alignment horizontal="center" wrapText="1"/>
    </xf>
    <xf numFmtId="0" fontId="20" fillId="39" borderId="13" xfId="0" applyFont="1" applyFill="1" applyBorder="1" applyAlignment="1">
      <alignment horizontal="center" wrapText="1"/>
    </xf>
    <xf numFmtId="0" fontId="20" fillId="39" borderId="14" xfId="0" applyFont="1" applyFill="1" applyBorder="1" applyAlignment="1">
      <alignment horizontal="center" wrapText="1"/>
    </xf>
    <xf numFmtId="0" fontId="20" fillId="39" borderId="15" xfId="0" applyFont="1" applyFill="1" applyBorder="1" applyAlignment="1">
      <alignment horizontal="center" wrapText="1"/>
    </xf>
    <xf numFmtId="0" fontId="19" fillId="34" borderId="20" xfId="0" applyFont="1" applyFill="1" applyBorder="1" applyAlignment="1">
      <alignment horizontal="center" wrapText="1"/>
    </xf>
    <xf numFmtId="0" fontId="19" fillId="34" borderId="19" xfId="0" applyFont="1" applyFill="1" applyBorder="1" applyAlignment="1">
      <alignment horizontal="center" wrapText="1"/>
    </xf>
    <xf numFmtId="0" fontId="19" fillId="34" borderId="22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 wrapText="1"/>
    </xf>
    <xf numFmtId="0" fontId="20" fillId="35" borderId="13" xfId="0" applyFont="1" applyFill="1" applyBorder="1" applyAlignment="1">
      <alignment horizontal="center" wrapText="1"/>
    </xf>
    <xf numFmtId="0" fontId="20" fillId="35" borderId="14" xfId="0" applyFont="1" applyFill="1" applyBorder="1" applyAlignment="1">
      <alignment horizontal="center" wrapText="1"/>
    </xf>
    <xf numFmtId="0" fontId="20" fillId="35" borderId="15" xfId="0" applyFont="1" applyFill="1" applyBorder="1" applyAlignment="1">
      <alignment horizontal="center" wrapText="1"/>
    </xf>
    <xf numFmtId="0" fontId="20" fillId="34" borderId="20" xfId="0" applyFont="1" applyFill="1" applyBorder="1" applyAlignment="1">
      <alignment horizontal="center" wrapText="1"/>
    </xf>
    <xf numFmtId="0" fontId="20" fillId="34" borderId="19" xfId="0" applyFont="1" applyFill="1" applyBorder="1" applyAlignment="1">
      <alignment horizontal="center" wrapText="1"/>
    </xf>
    <xf numFmtId="0" fontId="20" fillId="34" borderId="21" xfId="0" applyFont="1" applyFill="1" applyBorder="1" applyAlignment="1">
      <alignment horizontal="center" wrapText="1"/>
    </xf>
    <xf numFmtId="0" fontId="20" fillId="34" borderId="22" xfId="0" applyFont="1" applyFill="1" applyBorder="1" applyAlignment="1">
      <alignment horizontal="center" wrapText="1"/>
    </xf>
    <xf numFmtId="0" fontId="20" fillId="34" borderId="11" xfId="0" applyFont="1" applyFill="1" applyBorder="1" applyAlignment="1">
      <alignment horizontal="center" wrapText="1"/>
    </xf>
    <xf numFmtId="0" fontId="20" fillId="34" borderId="12" xfId="0" applyFont="1" applyFill="1" applyBorder="1" applyAlignment="1">
      <alignment horizontal="center" wrapText="1"/>
    </xf>
    <xf numFmtId="0" fontId="19" fillId="34" borderId="26" xfId="0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center" wrapText="1"/>
    </xf>
    <xf numFmtId="0" fontId="28" fillId="34" borderId="22" xfId="0" applyFont="1" applyFill="1" applyBorder="1" applyAlignment="1">
      <alignment horizontal="center" wrapText="1"/>
    </xf>
    <xf numFmtId="0" fontId="28" fillId="34" borderId="11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left" wrapText="1"/>
    </xf>
    <xf numFmtId="0" fontId="20" fillId="36" borderId="10" xfId="0" applyFont="1" applyFill="1" applyBorder="1" applyAlignment="1">
      <alignment horizontal="center" wrapText="1"/>
    </xf>
    <xf numFmtId="0" fontId="20" fillId="38" borderId="10" xfId="0" applyFont="1" applyFill="1" applyBorder="1" applyAlignment="1">
      <alignment horizontal="center" wrapText="1"/>
    </xf>
    <xf numFmtId="0" fontId="20" fillId="37" borderId="10" xfId="0" applyFont="1" applyFill="1" applyBorder="1" applyAlignment="1">
      <alignment horizontal="center" wrapText="1"/>
    </xf>
    <xf numFmtId="0" fontId="20" fillId="39" borderId="10" xfId="0" applyFont="1" applyFill="1" applyBorder="1" applyAlignment="1">
      <alignment horizontal="center" wrapText="1"/>
    </xf>
    <xf numFmtId="0" fontId="19" fillId="34" borderId="28" xfId="0" applyFont="1" applyFill="1" applyBorder="1" applyAlignment="1">
      <alignment horizontal="center" wrapText="1"/>
    </xf>
    <xf numFmtId="0" fontId="19" fillId="34" borderId="27" xfId="0" applyFont="1" applyFill="1" applyBorder="1" applyAlignment="1">
      <alignment horizontal="center" wrapText="1"/>
    </xf>
    <xf numFmtId="0" fontId="20" fillId="35" borderId="10" xfId="0" applyFont="1" applyFill="1" applyBorder="1" applyAlignment="1">
      <alignment horizontal="center" wrapText="1"/>
    </xf>
    <xf numFmtId="0" fontId="18" fillId="37" borderId="13" xfId="0" applyFont="1" applyFill="1" applyBorder="1" applyAlignment="1">
      <alignment horizontal="center" wrapText="1"/>
    </xf>
    <xf numFmtId="0" fontId="18" fillId="37" borderId="14" xfId="0" applyFont="1" applyFill="1" applyBorder="1" applyAlignment="1">
      <alignment horizontal="center" wrapText="1"/>
    </xf>
    <xf numFmtId="0" fontId="18" fillId="37" borderId="15" xfId="0" applyFont="1" applyFill="1" applyBorder="1" applyAlignment="1">
      <alignment horizontal="center" wrapText="1"/>
    </xf>
    <xf numFmtId="0" fontId="19" fillId="34" borderId="13" xfId="0" applyFont="1" applyFill="1" applyBorder="1" applyAlignment="1">
      <alignment horizontal="center" wrapText="1"/>
    </xf>
    <xf numFmtId="0" fontId="19" fillId="34" borderId="14" xfId="0" applyFont="1" applyFill="1" applyBorder="1" applyAlignment="1">
      <alignment horizontal="center" wrapText="1"/>
    </xf>
    <xf numFmtId="0" fontId="16" fillId="40" borderId="34" xfId="0" applyFont="1" applyFill="1" applyBorder="1" applyAlignment="1">
      <alignment horizontal="center"/>
    </xf>
    <xf numFmtId="0" fontId="16" fillId="40" borderId="35" xfId="0" applyFont="1" applyFill="1" applyBorder="1" applyAlignment="1">
      <alignment horizontal="center"/>
    </xf>
    <xf numFmtId="0" fontId="16" fillId="40" borderId="36" xfId="0" applyFont="1" applyFill="1" applyBorder="1" applyAlignment="1">
      <alignment horizontal="center"/>
    </xf>
    <xf numFmtId="0" fontId="16" fillId="40" borderId="37" xfId="0" applyFont="1" applyFill="1" applyBorder="1" applyAlignment="1">
      <alignment horizontal="center"/>
    </xf>
    <xf numFmtId="0" fontId="16" fillId="40" borderId="38" xfId="0" applyFont="1" applyFill="1" applyBorder="1" applyAlignment="1">
      <alignment horizontal="center"/>
    </xf>
    <xf numFmtId="0" fontId="16" fillId="42" borderId="37" xfId="0" applyFont="1" applyFill="1" applyBorder="1" applyAlignment="1">
      <alignment horizontal="center" vertical="center" wrapText="1"/>
    </xf>
    <xf numFmtId="0" fontId="16" fillId="42" borderId="38" xfId="0" applyFont="1" applyFill="1" applyBorder="1" applyAlignment="1">
      <alignment horizontal="center" vertical="center" wrapText="1"/>
    </xf>
    <xf numFmtId="0" fontId="0" fillId="43" borderId="37" xfId="0" applyFill="1" applyBorder="1" applyAlignment="1">
      <alignment horizontal="center"/>
    </xf>
    <xf numFmtId="9" fontId="0" fillId="41" borderId="38" xfId="0" applyNumberFormat="1" applyFill="1" applyBorder="1" applyAlignment="1">
      <alignment horizontal="center" vertical="center"/>
    </xf>
    <xf numFmtId="9" fontId="0" fillId="38" borderId="38" xfId="0" applyNumberFormat="1" applyFill="1" applyBorder="1" applyAlignment="1">
      <alignment horizontal="center" vertical="center"/>
    </xf>
    <xf numFmtId="0" fontId="0" fillId="43" borderId="37" xfId="0" applyFill="1" applyBorder="1" applyAlignment="1">
      <alignment horizontal="center" wrapText="1"/>
    </xf>
    <xf numFmtId="9" fontId="0" fillId="37" borderId="38" xfId="0" applyNumberFormat="1" applyFill="1" applyBorder="1" applyAlignment="1">
      <alignment horizontal="center" vertical="center"/>
    </xf>
    <xf numFmtId="0" fontId="0" fillId="43" borderId="39" xfId="0" applyFill="1" applyBorder="1" applyAlignment="1">
      <alignment horizontal="center"/>
    </xf>
    <xf numFmtId="9" fontId="0" fillId="37" borderId="40" xfId="0" applyNumberFormat="1" applyFill="1" applyBorder="1" applyAlignment="1">
      <alignment horizontal="center" vertical="center"/>
    </xf>
    <xf numFmtId="9" fontId="0" fillId="37" borderId="41" xfId="0" applyNumberFormat="1" applyFill="1" applyBorder="1" applyAlignment="1">
      <alignment horizontal="center" vertical="center"/>
    </xf>
  </cellXfs>
  <cellStyles count="50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1 2" xfId="44" xr:uid="{00000000-0005-0000-0000-00000D000000}"/>
    <cellStyle name="60% - Ênfase2" xfId="25" builtinId="36" customBuiltin="1"/>
    <cellStyle name="60% - Ênfase2 2" xfId="45" xr:uid="{00000000-0005-0000-0000-00000F000000}"/>
    <cellStyle name="60% - Ênfase3" xfId="29" builtinId="40" customBuiltin="1"/>
    <cellStyle name="60% - Ênfase3 2" xfId="46" xr:uid="{00000000-0005-0000-0000-000011000000}"/>
    <cellStyle name="60% - Ênfase4" xfId="33" builtinId="44" customBuiltin="1"/>
    <cellStyle name="60% - Ênfase4 2" xfId="47" xr:uid="{00000000-0005-0000-0000-000013000000}"/>
    <cellStyle name="60% - Ênfase5" xfId="37" builtinId="48" customBuiltin="1"/>
    <cellStyle name="60% - Ênfase5 2" xfId="48" xr:uid="{00000000-0005-0000-0000-000015000000}"/>
    <cellStyle name="60% - Ênfase6" xfId="41" builtinId="52" customBuiltin="1"/>
    <cellStyle name="60% - Ênfase6 2" xfId="49" xr:uid="{00000000-0005-0000-0000-000017000000}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eutro 2" xfId="43" xr:uid="{00000000-0005-0000-0000-000024000000}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3"/>
  <sheetViews>
    <sheetView showGridLines="0" zoomScaleNormal="100" workbookViewId="0">
      <pane ySplit="1" topLeftCell="A2" activePane="bottomLeft" state="frozen"/>
      <selection pane="bottomLeft" activeCell="X21" sqref="X21"/>
    </sheetView>
  </sheetViews>
  <sheetFormatPr defaultRowHeight="15" x14ac:dyDescent="0.25"/>
  <cols>
    <col min="1" max="1" width="1.5703125" customWidth="1"/>
    <col min="2" max="2" width="8.7109375" customWidth="1"/>
    <col min="3" max="3" width="10.42578125" customWidth="1"/>
    <col min="4" max="4" width="12.5703125" customWidth="1"/>
    <col min="5" max="5" width="14.42578125" customWidth="1"/>
    <col min="6" max="6" width="65.85546875" customWidth="1"/>
    <col min="7" max="7" width="18.28515625" hidden="1" customWidth="1"/>
    <col min="8" max="8" width="20.140625" hidden="1" customWidth="1"/>
    <col min="9" max="9" width="17.28515625" customWidth="1"/>
    <col min="10" max="10" width="13.85546875" customWidth="1"/>
    <col min="11" max="11" width="17.7109375" hidden="1" customWidth="1"/>
    <col min="12" max="12" width="19.85546875" hidden="1" customWidth="1"/>
    <col min="13" max="13" width="19.140625" hidden="1" customWidth="1"/>
    <col min="14" max="15" width="18.85546875" hidden="1" customWidth="1"/>
    <col min="16" max="17" width="19.7109375" hidden="1" customWidth="1"/>
    <col min="18" max="18" width="13.85546875" style="6" hidden="1" customWidth="1"/>
  </cols>
  <sheetData>
    <row r="1" spans="1:18" ht="62.25" customHeight="1" x14ac:dyDescent="0.25">
      <c r="B1" s="99" t="s">
        <v>430</v>
      </c>
      <c r="C1" s="99" t="s">
        <v>334</v>
      </c>
      <c r="D1" s="100" t="s">
        <v>600</v>
      </c>
      <c r="E1" s="100" t="s">
        <v>601</v>
      </c>
      <c r="F1" s="100" t="s">
        <v>592</v>
      </c>
      <c r="G1" s="100" t="s">
        <v>473</v>
      </c>
      <c r="H1" s="100" t="s">
        <v>474</v>
      </c>
      <c r="I1" s="100" t="s">
        <v>602</v>
      </c>
      <c r="J1" s="100" t="s">
        <v>603</v>
      </c>
      <c r="K1" s="75" t="s">
        <v>471</v>
      </c>
      <c r="L1" s="11" t="s">
        <v>472</v>
      </c>
      <c r="M1" s="11" t="s">
        <v>475</v>
      </c>
      <c r="N1" s="11" t="s">
        <v>476</v>
      </c>
      <c r="O1" s="11" t="s">
        <v>517</v>
      </c>
      <c r="P1" s="11" t="s">
        <v>477</v>
      </c>
      <c r="Q1" s="7" t="s">
        <v>518</v>
      </c>
      <c r="R1" s="7" t="s">
        <v>519</v>
      </c>
    </row>
    <row r="2" spans="1:18" ht="16.5" x14ac:dyDescent="0.3">
      <c r="B2" s="79">
        <v>1</v>
      </c>
      <c r="C2" s="79" t="s">
        <v>18</v>
      </c>
      <c r="D2" s="80">
        <f>'AC-17'!W62</f>
        <v>81.462856534695618</v>
      </c>
      <c r="E2" s="79">
        <v>29</v>
      </c>
      <c r="F2" s="81"/>
      <c r="G2" s="82">
        <v>80</v>
      </c>
      <c r="H2" s="83">
        <v>28</v>
      </c>
      <c r="I2" s="84">
        <v>1</v>
      </c>
      <c r="J2" s="84">
        <v>0</v>
      </c>
      <c r="K2" s="76" t="e">
        <f>#REF!</f>
        <v>#REF!</v>
      </c>
      <c r="L2" s="16">
        <f>COUNTA(#REF!)/2</f>
        <v>0.5</v>
      </c>
      <c r="M2" s="20">
        <v>1</v>
      </c>
      <c r="N2" s="15">
        <v>0</v>
      </c>
      <c r="O2" s="25" t="e">
        <f t="shared" ref="O2:O13" si="0">(D2-K2)/K2</f>
        <v>#REF!</v>
      </c>
      <c r="P2" s="16">
        <f t="shared" ref="P2:P28" si="1">E2-L2</f>
        <v>28.5</v>
      </c>
      <c r="Q2" s="16"/>
      <c r="R2" s="8"/>
    </row>
    <row r="3" spans="1:18" ht="16.5" x14ac:dyDescent="0.3">
      <c r="B3" s="79">
        <v>2</v>
      </c>
      <c r="C3" s="79" t="s">
        <v>73</v>
      </c>
      <c r="D3" s="80">
        <f>'AL-17'!W40</f>
        <v>94.227941176470594</v>
      </c>
      <c r="E3" s="79">
        <v>18</v>
      </c>
      <c r="F3" s="81" t="s">
        <v>594</v>
      </c>
      <c r="G3" s="83">
        <v>81</v>
      </c>
      <c r="H3" s="83">
        <v>18</v>
      </c>
      <c r="I3" s="84">
        <v>1</v>
      </c>
      <c r="J3" s="84">
        <v>0</v>
      </c>
      <c r="K3" s="76" t="e">
        <f>#REF!</f>
        <v>#REF!</v>
      </c>
      <c r="L3" s="16">
        <f>COUNTA(#REF!)/2</f>
        <v>0.5</v>
      </c>
      <c r="M3" s="20">
        <v>1</v>
      </c>
      <c r="N3" s="15">
        <v>0</v>
      </c>
      <c r="O3" s="25" t="e">
        <f t="shared" si="0"/>
        <v>#REF!</v>
      </c>
      <c r="P3" s="16">
        <f t="shared" si="1"/>
        <v>17.5</v>
      </c>
      <c r="Q3" s="16"/>
      <c r="R3" s="9"/>
    </row>
    <row r="4" spans="1:18" ht="27" x14ac:dyDescent="0.3">
      <c r="B4" s="79">
        <v>3</v>
      </c>
      <c r="C4" s="79" t="s">
        <v>377</v>
      </c>
      <c r="D4" s="80">
        <f>'AP-17'!W16</f>
        <v>56.166666666666664</v>
      </c>
      <c r="E4" s="79">
        <v>6</v>
      </c>
      <c r="F4" s="85" t="s">
        <v>593</v>
      </c>
      <c r="G4" s="86"/>
      <c r="H4" s="86"/>
      <c r="I4" s="87">
        <v>0.5</v>
      </c>
      <c r="J4" s="87">
        <v>0.5</v>
      </c>
      <c r="K4" s="76" t="e">
        <f>#REF!</f>
        <v>#REF!</v>
      </c>
      <c r="L4" s="16">
        <f>COUNTA(#REF!)/2</f>
        <v>0.5</v>
      </c>
      <c r="M4" s="21">
        <v>0.5</v>
      </c>
      <c r="N4" s="15">
        <v>0.5</v>
      </c>
      <c r="O4" s="25" t="e">
        <f t="shared" si="0"/>
        <v>#REF!</v>
      </c>
      <c r="P4" s="16">
        <f t="shared" si="1"/>
        <v>5.5</v>
      </c>
      <c r="Q4" s="16"/>
      <c r="R4" s="8">
        <v>1</v>
      </c>
    </row>
    <row r="5" spans="1:18" ht="16.5" x14ac:dyDescent="0.3">
      <c r="B5" s="79">
        <v>4</v>
      </c>
      <c r="C5" s="79" t="s">
        <v>25</v>
      </c>
      <c r="D5" s="80">
        <f>'AM-17'!W20</f>
        <v>80.916666666666671</v>
      </c>
      <c r="E5" s="79">
        <v>8</v>
      </c>
      <c r="F5" s="81"/>
      <c r="G5" s="83">
        <v>70</v>
      </c>
      <c r="H5" s="83">
        <v>9</v>
      </c>
      <c r="I5" s="84">
        <v>1</v>
      </c>
      <c r="J5" s="84">
        <v>0</v>
      </c>
      <c r="K5" s="76" t="e">
        <f>#REF!</f>
        <v>#REF!</v>
      </c>
      <c r="L5" s="16">
        <f>COUNTA(#REF!)/2</f>
        <v>0.5</v>
      </c>
      <c r="M5" s="20">
        <v>1</v>
      </c>
      <c r="N5" s="15">
        <v>0</v>
      </c>
      <c r="O5" s="25" t="e">
        <f t="shared" si="0"/>
        <v>#REF!</v>
      </c>
      <c r="P5" s="16">
        <f t="shared" si="1"/>
        <v>7.5</v>
      </c>
      <c r="Q5" s="16"/>
      <c r="R5" s="8">
        <v>2</v>
      </c>
    </row>
    <row r="6" spans="1:18" ht="16.5" x14ac:dyDescent="0.3">
      <c r="B6" s="79">
        <v>5</v>
      </c>
      <c r="C6" s="79" t="s">
        <v>102</v>
      </c>
      <c r="D6" s="80">
        <f>'BA-17'!W26</f>
        <v>86.003787878787875</v>
      </c>
      <c r="E6" s="79">
        <v>11</v>
      </c>
      <c r="F6" s="81"/>
      <c r="G6" s="83">
        <v>78</v>
      </c>
      <c r="H6" s="83">
        <v>9</v>
      </c>
      <c r="I6" s="84">
        <v>1</v>
      </c>
      <c r="J6" s="84">
        <v>0</v>
      </c>
      <c r="K6" s="76" t="e">
        <f>#REF!</f>
        <v>#REF!</v>
      </c>
      <c r="L6" s="16">
        <f>COUNTA(#REF!)/2</f>
        <v>0.5</v>
      </c>
      <c r="M6" s="20">
        <v>1</v>
      </c>
      <c r="N6" s="15">
        <v>0</v>
      </c>
      <c r="O6" s="25" t="e">
        <f t="shared" si="0"/>
        <v>#REF!</v>
      </c>
      <c r="P6" s="16">
        <f t="shared" si="1"/>
        <v>10.5</v>
      </c>
      <c r="Q6" s="16"/>
      <c r="R6" s="8"/>
    </row>
    <row r="7" spans="1:18" ht="16.5" x14ac:dyDescent="0.3">
      <c r="A7" s="39"/>
      <c r="B7" s="88">
        <v>6</v>
      </c>
      <c r="C7" s="88" t="s">
        <v>110</v>
      </c>
      <c r="D7" s="89">
        <f>'CE-17'!W26</f>
        <v>85.463833194096367</v>
      </c>
      <c r="E7" s="88">
        <v>10</v>
      </c>
      <c r="F7" s="90"/>
      <c r="G7" s="91">
        <v>65</v>
      </c>
      <c r="H7" s="91">
        <v>6</v>
      </c>
      <c r="I7" s="84">
        <v>1</v>
      </c>
      <c r="J7" s="84">
        <v>0</v>
      </c>
      <c r="K7" s="77" t="e">
        <f>#REF!</f>
        <v>#REF!</v>
      </c>
      <c r="L7" s="41">
        <f>COUNTA(#REF!)/2</f>
        <v>0.5</v>
      </c>
      <c r="M7" s="21">
        <v>0.5</v>
      </c>
      <c r="N7" s="15">
        <v>0.5</v>
      </c>
      <c r="O7" s="25" t="e">
        <f t="shared" si="0"/>
        <v>#REF!</v>
      </c>
      <c r="P7" s="16">
        <f t="shared" si="1"/>
        <v>9.5</v>
      </c>
      <c r="Q7" s="16"/>
      <c r="R7" s="8">
        <v>3</v>
      </c>
    </row>
    <row r="8" spans="1:18" ht="16.5" x14ac:dyDescent="0.3">
      <c r="B8" s="79">
        <v>7</v>
      </c>
      <c r="C8" s="79" t="s">
        <v>392</v>
      </c>
      <c r="D8" s="80">
        <f>'DF-17'!W32</f>
        <v>90.666666666666671</v>
      </c>
      <c r="E8" s="79">
        <v>14</v>
      </c>
      <c r="F8" s="81"/>
      <c r="G8" s="86"/>
      <c r="H8" s="86"/>
      <c r="I8" s="84">
        <v>1</v>
      </c>
      <c r="J8" s="84">
        <v>0</v>
      </c>
      <c r="K8" s="76" t="e">
        <f>#REF!</f>
        <v>#REF!</v>
      </c>
      <c r="L8" s="16">
        <f>COUNTA(#REF!)/2</f>
        <v>0.5</v>
      </c>
      <c r="M8" s="20">
        <v>1</v>
      </c>
      <c r="N8" s="15">
        <v>0</v>
      </c>
      <c r="O8" s="25" t="e">
        <f t="shared" si="0"/>
        <v>#REF!</v>
      </c>
      <c r="P8" s="16">
        <f t="shared" si="1"/>
        <v>13.5</v>
      </c>
      <c r="Q8" s="16"/>
      <c r="R8" s="8"/>
    </row>
    <row r="9" spans="1:18" ht="16.5" x14ac:dyDescent="0.3">
      <c r="B9" s="79">
        <v>8</v>
      </c>
      <c r="C9" s="79" t="s">
        <v>201</v>
      </c>
      <c r="D9" s="80">
        <f>'ES-17'!W12</f>
        <v>85.25</v>
      </c>
      <c r="E9" s="79">
        <v>4</v>
      </c>
      <c r="F9" s="81"/>
      <c r="G9" s="83">
        <v>70</v>
      </c>
      <c r="H9" s="83">
        <v>4</v>
      </c>
      <c r="I9" s="84">
        <v>1</v>
      </c>
      <c r="J9" s="84">
        <v>0</v>
      </c>
      <c r="K9" s="76" t="e">
        <f>#REF!</f>
        <v>#REF!</v>
      </c>
      <c r="L9" s="16">
        <f>COUNTA(#REF!)/2</f>
        <v>0.5</v>
      </c>
      <c r="M9" s="22">
        <v>0</v>
      </c>
      <c r="N9" s="15">
        <v>1</v>
      </c>
      <c r="O9" s="25" t="e">
        <f t="shared" si="0"/>
        <v>#REF!</v>
      </c>
      <c r="P9" s="16">
        <f t="shared" si="1"/>
        <v>3.5</v>
      </c>
      <c r="Q9" s="16"/>
      <c r="R9" s="9">
        <v>4</v>
      </c>
    </row>
    <row r="10" spans="1:18" ht="16.5" x14ac:dyDescent="0.3">
      <c r="B10" s="79">
        <v>9</v>
      </c>
      <c r="C10" s="79" t="s">
        <v>17</v>
      </c>
      <c r="D10" s="80">
        <f>'GO-17'!W28</f>
        <v>86.666666666666671</v>
      </c>
      <c r="E10" s="79">
        <v>12</v>
      </c>
      <c r="F10" s="81" t="s">
        <v>594</v>
      </c>
      <c r="G10" s="83">
        <v>93.803571428571431</v>
      </c>
      <c r="H10" s="83">
        <v>7</v>
      </c>
      <c r="I10" s="84">
        <v>1</v>
      </c>
      <c r="J10" s="84">
        <v>0</v>
      </c>
      <c r="K10" s="76" t="e">
        <f>#REF!</f>
        <v>#REF!</v>
      </c>
      <c r="L10" s="16">
        <f>COUNTA(#REF!)/2</f>
        <v>0.5</v>
      </c>
      <c r="M10" s="20">
        <v>1</v>
      </c>
      <c r="N10" s="15">
        <v>0</v>
      </c>
      <c r="O10" s="25" t="e">
        <f t="shared" si="0"/>
        <v>#REF!</v>
      </c>
      <c r="P10" s="16">
        <f t="shared" si="1"/>
        <v>11.5</v>
      </c>
      <c r="Q10" s="16"/>
      <c r="R10" s="8"/>
    </row>
    <row r="11" spans="1:18" ht="16.5" x14ac:dyDescent="0.3">
      <c r="A11" s="26"/>
      <c r="B11" s="79">
        <v>10</v>
      </c>
      <c r="C11" s="79" t="s">
        <v>126</v>
      </c>
      <c r="D11" s="80">
        <f>'MA-17'!W22</f>
        <v>83.056134259259252</v>
      </c>
      <c r="E11" s="79">
        <v>9</v>
      </c>
      <c r="F11" s="81"/>
      <c r="G11" s="83">
        <v>79.916666666666671</v>
      </c>
      <c r="H11" s="83">
        <v>12</v>
      </c>
      <c r="I11" s="84">
        <v>1</v>
      </c>
      <c r="J11" s="84">
        <v>0</v>
      </c>
      <c r="K11" s="76" t="e">
        <f>#REF!</f>
        <v>#REF!</v>
      </c>
      <c r="L11" s="16">
        <f>COUNTA(#REF!)/2</f>
        <v>0.5</v>
      </c>
      <c r="M11" s="20">
        <v>1</v>
      </c>
      <c r="N11" s="15">
        <v>0</v>
      </c>
      <c r="O11" s="25" t="e">
        <f t="shared" si="0"/>
        <v>#REF!</v>
      </c>
      <c r="P11" s="16">
        <f t="shared" si="1"/>
        <v>8.5</v>
      </c>
      <c r="Q11" s="16"/>
      <c r="R11" s="8" t="s">
        <v>337</v>
      </c>
    </row>
    <row r="12" spans="1:18" ht="16.5" x14ac:dyDescent="0.3">
      <c r="B12" s="79">
        <v>11</v>
      </c>
      <c r="C12" s="79" t="s">
        <v>147</v>
      </c>
      <c r="D12" s="80">
        <f>'MT-17'!W26</f>
        <v>88.333333333333329</v>
      </c>
      <c r="E12" s="79">
        <v>11</v>
      </c>
      <c r="F12" s="81" t="s">
        <v>594</v>
      </c>
      <c r="G12" s="83">
        <v>90.833333333333329</v>
      </c>
      <c r="H12" s="83">
        <v>10</v>
      </c>
      <c r="I12" s="84">
        <v>1</v>
      </c>
      <c r="J12" s="84">
        <v>0</v>
      </c>
      <c r="K12" s="76" t="e">
        <f>#REF!</f>
        <v>#REF!</v>
      </c>
      <c r="L12" s="16">
        <f>COUNTA(#REF!)/2</f>
        <v>0.5</v>
      </c>
      <c r="M12" s="20">
        <v>1</v>
      </c>
      <c r="N12" s="15">
        <v>0</v>
      </c>
      <c r="O12" s="25" t="e">
        <f t="shared" si="0"/>
        <v>#REF!</v>
      </c>
      <c r="P12" s="16">
        <f t="shared" si="1"/>
        <v>10.5</v>
      </c>
      <c r="Q12" s="16"/>
      <c r="R12" s="8"/>
    </row>
    <row r="13" spans="1:18" ht="16.5" x14ac:dyDescent="0.3">
      <c r="B13" s="79">
        <v>12</v>
      </c>
      <c r="C13" s="79" t="s">
        <v>137</v>
      </c>
      <c r="D13" s="80">
        <f>'MS-17'!W28</f>
        <v>91.833333333333329</v>
      </c>
      <c r="E13" s="79">
        <v>12</v>
      </c>
      <c r="F13" s="81"/>
      <c r="G13" s="83">
        <v>93.666666666666671</v>
      </c>
      <c r="H13" s="83">
        <v>12</v>
      </c>
      <c r="I13" s="84">
        <v>1</v>
      </c>
      <c r="J13" s="84">
        <v>0</v>
      </c>
      <c r="K13" s="76" t="e">
        <f>#REF!</f>
        <v>#REF!</v>
      </c>
      <c r="L13" s="16">
        <f>COUNTA(#REF!)/2</f>
        <v>0.5</v>
      </c>
      <c r="M13" s="20">
        <v>1</v>
      </c>
      <c r="N13" s="15">
        <v>0</v>
      </c>
      <c r="O13" s="25" t="e">
        <f t="shared" si="0"/>
        <v>#REF!</v>
      </c>
      <c r="P13" s="16">
        <f t="shared" si="1"/>
        <v>11.5</v>
      </c>
      <c r="Q13" s="16"/>
      <c r="R13" s="9"/>
    </row>
    <row r="14" spans="1:18" ht="16.5" x14ac:dyDescent="0.3">
      <c r="B14" s="79">
        <v>13</v>
      </c>
      <c r="C14" s="79" t="s">
        <v>202</v>
      </c>
      <c r="D14" s="80">
        <f>'MG-17'!W74</f>
        <v>80.153468567251437</v>
      </c>
      <c r="E14" s="79">
        <v>35</v>
      </c>
      <c r="F14" s="81"/>
      <c r="G14" s="92">
        <v>90</v>
      </c>
      <c r="H14" s="92">
        <v>8.5</v>
      </c>
      <c r="I14" s="84">
        <v>1</v>
      </c>
      <c r="J14" s="84">
        <v>0</v>
      </c>
      <c r="K14" s="76" t="e">
        <f>#REF!</f>
        <v>#REF!</v>
      </c>
      <c r="L14" s="16">
        <f>COUNTA(#REF!)/2</f>
        <v>0.5</v>
      </c>
      <c r="M14" s="20">
        <v>1</v>
      </c>
      <c r="N14" s="15">
        <v>0</v>
      </c>
      <c r="O14" s="25" t="e">
        <f>(#REF!-K14)/K14</f>
        <v>#REF!</v>
      </c>
      <c r="P14" s="16">
        <f t="shared" si="1"/>
        <v>34.5</v>
      </c>
      <c r="Q14" s="16"/>
      <c r="R14" s="8">
        <v>5</v>
      </c>
    </row>
    <row r="15" spans="1:18" ht="16.5" x14ac:dyDescent="0.3">
      <c r="B15" s="88">
        <v>14</v>
      </c>
      <c r="C15" s="88" t="s">
        <v>155</v>
      </c>
      <c r="D15" s="89">
        <f>'PA-17'!W28</f>
        <v>95.083333333333329</v>
      </c>
      <c r="E15" s="88">
        <v>12</v>
      </c>
      <c r="F15" s="90"/>
      <c r="G15" s="83">
        <v>85</v>
      </c>
      <c r="H15" s="83">
        <v>7.5</v>
      </c>
      <c r="I15" s="84">
        <v>1</v>
      </c>
      <c r="J15" s="84">
        <v>0</v>
      </c>
      <c r="K15" s="77" t="e">
        <f>#REF!</f>
        <v>#REF!</v>
      </c>
      <c r="L15" s="41">
        <f>COUNTA(#REF!)/2</f>
        <v>0.5</v>
      </c>
      <c r="M15" s="21">
        <v>0.65</v>
      </c>
      <c r="N15" s="15">
        <v>0.35</v>
      </c>
      <c r="O15" s="25" t="e">
        <f t="shared" ref="O15:O21" si="2">(D15-K15)/K15</f>
        <v>#REF!</v>
      </c>
      <c r="P15" s="16">
        <f t="shared" si="1"/>
        <v>11.5</v>
      </c>
      <c r="Q15" s="16"/>
      <c r="R15" s="8">
        <v>6</v>
      </c>
    </row>
    <row r="16" spans="1:18" ht="16.5" x14ac:dyDescent="0.3">
      <c r="B16" s="79">
        <v>15</v>
      </c>
      <c r="C16" s="79" t="s">
        <v>167</v>
      </c>
      <c r="D16" s="80">
        <f>'PB-17'!W16</f>
        <v>90.484848484848484</v>
      </c>
      <c r="E16" s="79">
        <v>6</v>
      </c>
      <c r="F16" s="81" t="s">
        <v>595</v>
      </c>
      <c r="G16" s="83">
        <v>92</v>
      </c>
      <c r="H16" s="83">
        <v>5</v>
      </c>
      <c r="I16" s="93">
        <v>0.9</v>
      </c>
      <c r="J16" s="93">
        <v>0.1</v>
      </c>
      <c r="K16" s="76" t="e">
        <f>#REF!</f>
        <v>#REF!</v>
      </c>
      <c r="L16" s="16">
        <f>COUNTA(#REF!)/2</f>
        <v>0.5</v>
      </c>
      <c r="M16" s="20">
        <v>1</v>
      </c>
      <c r="N16" s="15">
        <v>0</v>
      </c>
      <c r="O16" s="25" t="e">
        <f t="shared" si="2"/>
        <v>#REF!</v>
      </c>
      <c r="P16" s="16">
        <f t="shared" si="1"/>
        <v>5.5</v>
      </c>
      <c r="Q16" s="16"/>
      <c r="R16" s="8"/>
    </row>
    <row r="17" spans="2:22" ht="16.5" x14ac:dyDescent="0.3">
      <c r="B17" s="79">
        <v>16</v>
      </c>
      <c r="C17" s="79" t="s">
        <v>181</v>
      </c>
      <c r="D17" s="80">
        <f>'PR-17'!W32</f>
        <v>85.371527777777771</v>
      </c>
      <c r="E17" s="79">
        <v>14</v>
      </c>
      <c r="F17" s="81" t="s">
        <v>595</v>
      </c>
      <c r="G17" s="83">
        <v>80.25</v>
      </c>
      <c r="H17" s="83">
        <v>13</v>
      </c>
      <c r="I17" s="93">
        <v>0.9</v>
      </c>
      <c r="J17" s="93">
        <v>0.1</v>
      </c>
      <c r="K17" s="76" t="e">
        <f>#REF!</f>
        <v>#REF!</v>
      </c>
      <c r="L17" s="16">
        <f>COUNTA(#REF!)/2</f>
        <v>0.5</v>
      </c>
      <c r="M17" s="20">
        <v>1</v>
      </c>
      <c r="N17" s="15">
        <v>0</v>
      </c>
      <c r="O17" s="25" t="e">
        <f t="shared" si="2"/>
        <v>#REF!</v>
      </c>
      <c r="P17" s="16">
        <f t="shared" si="1"/>
        <v>13.5</v>
      </c>
      <c r="Q17" s="16"/>
      <c r="R17" s="8"/>
    </row>
    <row r="18" spans="2:22" ht="16.5" x14ac:dyDescent="0.3">
      <c r="B18" s="79">
        <v>17</v>
      </c>
      <c r="C18" s="79" t="s">
        <v>75</v>
      </c>
      <c r="D18" s="80">
        <f>'PE-17'!W50</f>
        <v>83.166666666666671</v>
      </c>
      <c r="E18" s="79">
        <v>23</v>
      </c>
      <c r="F18" s="81"/>
      <c r="G18" s="83">
        <v>78</v>
      </c>
      <c r="H18" s="83">
        <v>12</v>
      </c>
      <c r="I18" s="84">
        <v>1</v>
      </c>
      <c r="J18" s="84">
        <v>0</v>
      </c>
      <c r="K18" s="76" t="e">
        <f>#REF!</f>
        <v>#REF!</v>
      </c>
      <c r="L18" s="16">
        <f>COUNTA(#REF!)/2</f>
        <v>0.5</v>
      </c>
      <c r="M18" s="20">
        <v>1</v>
      </c>
      <c r="N18" s="15">
        <v>0</v>
      </c>
      <c r="O18" s="25" t="e">
        <f t="shared" si="2"/>
        <v>#REF!</v>
      </c>
      <c r="P18" s="16">
        <f t="shared" si="1"/>
        <v>22.5</v>
      </c>
      <c r="Q18" s="16"/>
      <c r="R18" s="8">
        <v>7</v>
      </c>
      <c r="U18" s="12"/>
      <c r="V18" s="12"/>
    </row>
    <row r="19" spans="2:22" ht="16.5" x14ac:dyDescent="0.3">
      <c r="B19" s="79">
        <v>18</v>
      </c>
      <c r="C19" s="79" t="s">
        <v>179</v>
      </c>
      <c r="D19" s="80">
        <f>'PI17'!W30</f>
        <v>81.859532828282823</v>
      </c>
      <c r="E19" s="79">
        <v>13</v>
      </c>
      <c r="F19" s="81" t="s">
        <v>594</v>
      </c>
      <c r="G19" s="83">
        <v>82</v>
      </c>
      <c r="H19" s="83">
        <v>11</v>
      </c>
      <c r="I19" s="84">
        <v>1</v>
      </c>
      <c r="J19" s="84">
        <v>0</v>
      </c>
      <c r="K19" s="76" t="e">
        <f>#REF!</f>
        <v>#REF!</v>
      </c>
      <c r="L19" s="16">
        <f>COUNTA(#REF!)/2</f>
        <v>0.5</v>
      </c>
      <c r="M19" s="22">
        <v>0</v>
      </c>
      <c r="N19" s="15">
        <v>1</v>
      </c>
      <c r="O19" s="25" t="e">
        <f t="shared" si="2"/>
        <v>#REF!</v>
      </c>
      <c r="P19" s="16">
        <f t="shared" si="1"/>
        <v>12.5</v>
      </c>
      <c r="Q19" s="16"/>
      <c r="R19" s="8">
        <v>8</v>
      </c>
      <c r="U19" s="12"/>
      <c r="V19" s="12"/>
    </row>
    <row r="20" spans="2:22" ht="30" customHeight="1" x14ac:dyDescent="0.3">
      <c r="B20" s="79">
        <v>19</v>
      </c>
      <c r="C20" s="79" t="s">
        <v>196</v>
      </c>
      <c r="D20" s="80">
        <f>'RJ-17'!W14</f>
        <v>89.908333333333317</v>
      </c>
      <c r="E20" s="79">
        <v>5</v>
      </c>
      <c r="F20" s="85" t="s">
        <v>604</v>
      </c>
      <c r="G20" s="83">
        <v>69.82916666666668</v>
      </c>
      <c r="H20" s="83">
        <v>10</v>
      </c>
      <c r="I20" s="87">
        <v>0.5</v>
      </c>
      <c r="J20" s="87">
        <v>0.5</v>
      </c>
      <c r="K20" s="76" t="e">
        <f>#REF!</f>
        <v>#REF!</v>
      </c>
      <c r="L20" s="16">
        <f>COUNTA(#REF!)/2</f>
        <v>0.5</v>
      </c>
      <c r="M20" s="22">
        <v>0</v>
      </c>
      <c r="N20" s="15">
        <v>1</v>
      </c>
      <c r="O20" s="25" t="e">
        <f t="shared" si="2"/>
        <v>#REF!</v>
      </c>
      <c r="P20" s="16">
        <f t="shared" si="1"/>
        <v>4.5</v>
      </c>
      <c r="Q20" s="16"/>
      <c r="R20" s="8">
        <v>9</v>
      </c>
    </row>
    <row r="21" spans="2:22" ht="27" x14ac:dyDescent="0.3">
      <c r="B21" s="79">
        <v>20</v>
      </c>
      <c r="C21" s="79" t="s">
        <v>203</v>
      </c>
      <c r="D21" s="80">
        <f>'RN-17'!W26</f>
        <v>58.25</v>
      </c>
      <c r="E21" s="79">
        <v>11</v>
      </c>
      <c r="F21" s="94" t="s">
        <v>598</v>
      </c>
      <c r="G21" s="83">
        <v>83</v>
      </c>
      <c r="H21" s="83">
        <v>6</v>
      </c>
      <c r="I21" s="87">
        <v>0.5</v>
      </c>
      <c r="J21" s="84">
        <v>0</v>
      </c>
      <c r="K21" s="76" t="e">
        <f>#REF!</f>
        <v>#REF!</v>
      </c>
      <c r="L21" s="16">
        <f>COUNTA(#REF!)/2</f>
        <v>0.5</v>
      </c>
      <c r="M21" s="20">
        <v>1</v>
      </c>
      <c r="N21" s="15">
        <v>0</v>
      </c>
      <c r="O21" s="25" t="e">
        <f t="shared" si="2"/>
        <v>#REF!</v>
      </c>
      <c r="P21" s="16">
        <f t="shared" si="1"/>
        <v>10.5</v>
      </c>
      <c r="Q21" s="16"/>
      <c r="R21" s="9">
        <v>10</v>
      </c>
      <c r="U21" s="13"/>
    </row>
    <row r="22" spans="2:22" ht="16.5" x14ac:dyDescent="0.3">
      <c r="B22" s="79">
        <v>21</v>
      </c>
      <c r="C22" s="79" t="s">
        <v>237</v>
      </c>
      <c r="D22" s="80">
        <f>'RS-17'!W47</f>
        <v>74.560805422647533</v>
      </c>
      <c r="E22" s="79">
        <v>22</v>
      </c>
      <c r="F22" s="81" t="s">
        <v>596</v>
      </c>
      <c r="G22" s="83">
        <v>81.180555555555557</v>
      </c>
      <c r="H22" s="83">
        <v>18</v>
      </c>
      <c r="I22" s="93">
        <v>0.8</v>
      </c>
      <c r="J22" s="93">
        <v>0.2</v>
      </c>
      <c r="K22" s="76" t="e">
        <f>#REF!</f>
        <v>#REF!</v>
      </c>
      <c r="L22" s="16">
        <f>COUNTA(#REF!)/2</f>
        <v>0.5</v>
      </c>
      <c r="M22" s="20">
        <v>1</v>
      </c>
      <c r="N22" s="15">
        <v>0</v>
      </c>
      <c r="O22" s="25" t="e">
        <f>(#REF!-K22)/K22</f>
        <v>#REF!</v>
      </c>
      <c r="P22" s="16">
        <f t="shared" si="1"/>
        <v>21.5</v>
      </c>
      <c r="Q22" s="16"/>
      <c r="R22" s="8"/>
    </row>
    <row r="23" spans="2:22" ht="16.5" x14ac:dyDescent="0.3">
      <c r="B23" s="79">
        <v>22</v>
      </c>
      <c r="C23" s="79" t="s">
        <v>212</v>
      </c>
      <c r="D23" s="80">
        <f>'RO-17'!W32</f>
        <v>85.200053418803407</v>
      </c>
      <c r="E23" s="79">
        <v>14</v>
      </c>
      <c r="F23" s="81" t="s">
        <v>594</v>
      </c>
      <c r="G23" s="83">
        <v>91.416666666666671</v>
      </c>
      <c r="H23" s="83">
        <v>12</v>
      </c>
      <c r="I23" s="84">
        <v>1</v>
      </c>
      <c r="J23" s="84">
        <v>0</v>
      </c>
      <c r="K23" s="76" t="e">
        <f>#REF!</f>
        <v>#REF!</v>
      </c>
      <c r="L23" s="16">
        <f>COUNTA(#REF!)/2</f>
        <v>0.5</v>
      </c>
      <c r="M23" s="20">
        <v>1</v>
      </c>
      <c r="N23" s="15">
        <v>0</v>
      </c>
      <c r="O23" s="25" t="e">
        <f t="shared" ref="O23:O28" si="3">(D23-K23)/K23</f>
        <v>#REF!</v>
      </c>
      <c r="P23" s="16">
        <f t="shared" si="1"/>
        <v>13.5</v>
      </c>
      <c r="Q23" s="16"/>
      <c r="R23" s="8"/>
    </row>
    <row r="24" spans="2:22" ht="16.5" x14ac:dyDescent="0.3">
      <c r="B24" s="79">
        <v>23</v>
      </c>
      <c r="C24" s="79" t="s">
        <v>98</v>
      </c>
      <c r="D24" s="80">
        <f>'RR-17'!W26</f>
        <v>97</v>
      </c>
      <c r="E24" s="79">
        <v>11</v>
      </c>
      <c r="F24" s="81"/>
      <c r="G24" s="83">
        <v>92.75</v>
      </c>
      <c r="H24" s="83">
        <v>11</v>
      </c>
      <c r="I24" s="84">
        <v>1</v>
      </c>
      <c r="J24" s="84">
        <v>0</v>
      </c>
      <c r="K24" s="76" t="e">
        <f>#REF!</f>
        <v>#REF!</v>
      </c>
      <c r="L24" s="16">
        <f>COUNTA(#REF!)/2</f>
        <v>0.5</v>
      </c>
      <c r="M24" s="20">
        <v>1</v>
      </c>
      <c r="N24" s="15">
        <v>0</v>
      </c>
      <c r="O24" s="25" t="e">
        <f t="shared" si="3"/>
        <v>#REF!</v>
      </c>
      <c r="P24" s="16">
        <f t="shared" si="1"/>
        <v>10.5</v>
      </c>
      <c r="Q24" s="16"/>
      <c r="R24" s="9"/>
    </row>
    <row r="25" spans="2:22" ht="16.5" x14ac:dyDescent="0.3">
      <c r="B25" s="79">
        <v>24</v>
      </c>
      <c r="C25" s="79" t="s">
        <v>254</v>
      </c>
      <c r="D25" s="80">
        <f>'SC-17'!W86</f>
        <v>85.609908536585365</v>
      </c>
      <c r="E25" s="79">
        <v>41</v>
      </c>
      <c r="F25" s="81"/>
      <c r="G25" s="83">
        <v>86.416666666666671</v>
      </c>
      <c r="H25" s="83">
        <v>41</v>
      </c>
      <c r="I25" s="84">
        <v>1</v>
      </c>
      <c r="J25" s="84">
        <v>0</v>
      </c>
      <c r="K25" s="76" t="e">
        <f>#REF!</f>
        <v>#REF!</v>
      </c>
      <c r="L25" s="16">
        <f>COUNTA(#REF!)/2</f>
        <v>0.5</v>
      </c>
      <c r="M25" s="20">
        <v>1</v>
      </c>
      <c r="N25" s="15">
        <v>0</v>
      </c>
      <c r="O25" s="25" t="e">
        <f t="shared" si="3"/>
        <v>#REF!</v>
      </c>
      <c r="P25" s="16">
        <f t="shared" si="1"/>
        <v>40.5</v>
      </c>
      <c r="Q25" s="16"/>
      <c r="R25" s="8"/>
    </row>
    <row r="26" spans="2:22" ht="16.5" x14ac:dyDescent="0.3">
      <c r="B26" s="79">
        <v>25</v>
      </c>
      <c r="C26" s="79" t="s">
        <v>183</v>
      </c>
      <c r="D26" s="80">
        <f>'SP-17'!W44</f>
        <v>79.916666666666671</v>
      </c>
      <c r="E26" s="79">
        <v>20</v>
      </c>
      <c r="F26" s="81"/>
      <c r="G26" s="86"/>
      <c r="H26" s="86"/>
      <c r="I26" s="84">
        <v>1</v>
      </c>
      <c r="J26" s="84">
        <v>0</v>
      </c>
      <c r="K26" s="76" t="e">
        <f>#REF!</f>
        <v>#REF!</v>
      </c>
      <c r="L26" s="16">
        <f>COUNTA(#REF!)/2</f>
        <v>0.5</v>
      </c>
      <c r="M26" s="20">
        <v>1</v>
      </c>
      <c r="N26" s="15">
        <v>0</v>
      </c>
      <c r="O26" s="47" t="e">
        <f t="shared" si="3"/>
        <v>#REF!</v>
      </c>
      <c r="P26" s="48">
        <f t="shared" si="1"/>
        <v>19.5</v>
      </c>
      <c r="Q26" s="48"/>
      <c r="R26" s="55"/>
    </row>
    <row r="27" spans="2:22" ht="16.5" x14ac:dyDescent="0.3">
      <c r="B27" s="79">
        <v>26</v>
      </c>
      <c r="C27" s="79" t="s">
        <v>298</v>
      </c>
      <c r="D27" s="80">
        <f>'SE-17'!W20</f>
        <v>84.5</v>
      </c>
      <c r="E27" s="79">
        <v>8</v>
      </c>
      <c r="F27" s="81" t="s">
        <v>594</v>
      </c>
      <c r="G27" s="83">
        <v>75</v>
      </c>
      <c r="H27" s="83">
        <v>8.5</v>
      </c>
      <c r="I27" s="84">
        <v>1</v>
      </c>
      <c r="J27" s="84">
        <v>0</v>
      </c>
      <c r="K27" s="76" t="e">
        <f>#REF!</f>
        <v>#REF!</v>
      </c>
      <c r="L27" s="16">
        <f>COUNTA(#REF!)/2</f>
        <v>0.5</v>
      </c>
      <c r="M27" s="20">
        <v>1</v>
      </c>
      <c r="N27" s="15">
        <v>0</v>
      </c>
      <c r="O27" s="25" t="e">
        <f t="shared" si="3"/>
        <v>#REF!</v>
      </c>
      <c r="P27" s="16">
        <f t="shared" si="1"/>
        <v>7.5</v>
      </c>
      <c r="Q27" s="16"/>
      <c r="R27" s="9"/>
    </row>
    <row r="28" spans="2:22" ht="16.5" x14ac:dyDescent="0.3">
      <c r="B28" s="79">
        <v>27</v>
      </c>
      <c r="C28" s="79" t="s">
        <v>158</v>
      </c>
      <c r="D28" s="80">
        <f>'TO-17'!X32</f>
        <v>97.15384615384616</v>
      </c>
      <c r="E28" s="79">
        <v>14</v>
      </c>
      <c r="F28" s="81"/>
      <c r="G28" s="83">
        <v>92.833333333333329</v>
      </c>
      <c r="H28" s="83">
        <v>15</v>
      </c>
      <c r="I28" s="84">
        <v>1</v>
      </c>
      <c r="J28" s="84">
        <v>0</v>
      </c>
      <c r="K28" s="76" t="e">
        <f>#REF!</f>
        <v>#REF!</v>
      </c>
      <c r="L28" s="16">
        <f>COUNTA(#REF!)/2</f>
        <v>0.5</v>
      </c>
      <c r="M28" s="20">
        <v>1</v>
      </c>
      <c r="N28" s="15">
        <v>0</v>
      </c>
      <c r="O28" s="25" t="e">
        <f t="shared" si="3"/>
        <v>#REF!</v>
      </c>
      <c r="P28" s="16">
        <f t="shared" si="1"/>
        <v>13.5</v>
      </c>
      <c r="Q28" s="16"/>
      <c r="R28" s="9"/>
    </row>
    <row r="29" spans="2:22" ht="16.5" x14ac:dyDescent="0.3">
      <c r="B29" s="95"/>
      <c r="C29" s="101" t="s">
        <v>597</v>
      </c>
      <c r="D29" s="106">
        <f>SUM(D2:D28)/27</f>
        <v>84.38025472469208</v>
      </c>
      <c r="E29" s="107">
        <f>SUM(E2:E28)</f>
        <v>393</v>
      </c>
      <c r="F29" s="96"/>
      <c r="G29" s="97" t="e">
        <f>AVERAGE(#REF!)</f>
        <v>#REF!</v>
      </c>
      <c r="H29" s="97" t="e">
        <f>SUM(#REF!)</f>
        <v>#REF!</v>
      </c>
      <c r="I29" s="108">
        <f>AVERAGE(I2:I28)</f>
        <v>0.92962962962962969</v>
      </c>
      <c r="J29" s="98"/>
      <c r="K29" s="78" t="e">
        <f>AVERAGE(K2:K28)</f>
        <v>#REF!</v>
      </c>
      <c r="L29" s="23">
        <f>SUM(L2:L28)</f>
        <v>13.5</v>
      </c>
      <c r="M29" s="24">
        <f>AVERAGE(M2:M28)</f>
        <v>0.8388888888888888</v>
      </c>
      <c r="N29" s="17"/>
      <c r="O29" s="17"/>
      <c r="P29" s="17"/>
      <c r="Q29" s="17"/>
      <c r="R29" s="49"/>
    </row>
    <row r="33" spans="7:7" x14ac:dyDescent="0.25">
      <c r="G33">
        <f>80-69.5</f>
        <v>10.5</v>
      </c>
    </row>
  </sheetData>
  <sortState xmlns:xlrd2="http://schemas.microsoft.com/office/spreadsheetml/2017/richdata2" ref="B2:M25">
    <sortCondition ref="C2:C25"/>
  </sortState>
  <printOptions horizontalCentered="1"/>
  <pageMargins left="0.25" right="0.25" top="0.75" bottom="0.75" header="0.3" footer="0.3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20"/>
  <sheetViews>
    <sheetView showGridLines="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10" bestFit="1" customWidth="1"/>
    <col min="2" max="2" width="17.710937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7.5703125" bestFit="1" customWidth="1"/>
    <col min="8" max="8" width="3.85546875" bestFit="1" customWidth="1"/>
    <col min="9" max="9" width="2.42578125" bestFit="1" customWidth="1"/>
    <col min="10" max="10" width="5.85546875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3" s="1" customFormat="1" ht="12.75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</row>
    <row r="2" spans="1:23" s="1" customFormat="1" ht="12.75" x14ac:dyDescent="0.2">
      <c r="A2" s="134" t="s">
        <v>491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71"/>
    </row>
    <row r="3" spans="1:23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4" t="s">
        <v>338</v>
      </c>
    </row>
    <row r="4" spans="1:23" s="1" customFormat="1" ht="12" x14ac:dyDescent="0.2">
      <c r="A4" s="29">
        <v>56998400</v>
      </c>
      <c r="B4" s="29" t="s">
        <v>319</v>
      </c>
      <c r="C4" s="29" t="s">
        <v>12</v>
      </c>
      <c r="D4" s="29" t="s">
        <v>13</v>
      </c>
      <c r="E4" s="29" t="s">
        <v>14</v>
      </c>
      <c r="F4" s="29"/>
      <c r="G4" s="29" t="s">
        <v>16</v>
      </c>
      <c r="H4" s="29"/>
      <c r="I4" s="29" t="s">
        <v>201</v>
      </c>
      <c r="J4" s="30">
        <v>41974</v>
      </c>
      <c r="K4" s="32">
        <v>100</v>
      </c>
      <c r="L4" s="32">
        <v>100</v>
      </c>
      <c r="M4" s="32">
        <v>100</v>
      </c>
      <c r="N4" s="32">
        <v>96</v>
      </c>
      <c r="O4" s="31">
        <v>64</v>
      </c>
      <c r="P4" s="32">
        <v>97</v>
      </c>
      <c r="Q4" s="33">
        <v>88</v>
      </c>
      <c r="R4" s="32">
        <v>100</v>
      </c>
      <c r="S4" s="32">
        <v>100</v>
      </c>
      <c r="T4" s="32">
        <v>100</v>
      </c>
      <c r="U4" s="32">
        <v>100</v>
      </c>
      <c r="V4" s="32">
        <v>100</v>
      </c>
      <c r="W4" s="104">
        <f>AVERAGE(K4:V4)</f>
        <v>95.416666666666671</v>
      </c>
    </row>
    <row r="5" spans="1:23" s="1" customFormat="1" ht="12" x14ac:dyDescent="0.2">
      <c r="A5" s="29">
        <v>1940016</v>
      </c>
      <c r="B5" s="29" t="s">
        <v>319</v>
      </c>
      <c r="C5" s="29" t="s">
        <v>19</v>
      </c>
      <c r="D5" s="29" t="s">
        <v>13</v>
      </c>
      <c r="E5" s="29" t="s">
        <v>14</v>
      </c>
      <c r="F5" s="29"/>
      <c r="G5" s="29" t="s">
        <v>20</v>
      </c>
      <c r="H5" s="29"/>
      <c r="I5" s="29" t="s">
        <v>201</v>
      </c>
      <c r="J5" s="30">
        <v>41974</v>
      </c>
      <c r="K5" s="32">
        <v>100</v>
      </c>
      <c r="L5" s="32">
        <v>100</v>
      </c>
      <c r="M5" s="32">
        <v>100</v>
      </c>
      <c r="N5" s="32">
        <v>99</v>
      </c>
      <c r="O5" s="32">
        <v>99</v>
      </c>
      <c r="P5" s="32">
        <v>93</v>
      </c>
      <c r="Q5" s="31">
        <v>75</v>
      </c>
      <c r="R5" s="32">
        <v>100</v>
      </c>
      <c r="S5" s="32">
        <v>100</v>
      </c>
      <c r="T5" s="32">
        <v>100</v>
      </c>
      <c r="U5" s="32">
        <v>100</v>
      </c>
      <c r="V5" s="32">
        <v>100</v>
      </c>
      <c r="W5" s="104">
        <f t="shared" ref="W5:W12" si="0">AVERAGE(K5:V5)</f>
        <v>97.166666666666671</v>
      </c>
    </row>
    <row r="6" spans="1:23" s="1" customFormat="1" ht="12" x14ac:dyDescent="0.2">
      <c r="A6" s="29">
        <v>57170000</v>
      </c>
      <c r="B6" s="29" t="s">
        <v>320</v>
      </c>
      <c r="C6" s="29" t="s">
        <v>12</v>
      </c>
      <c r="D6" s="29" t="s">
        <v>13</v>
      </c>
      <c r="E6" s="29" t="s">
        <v>14</v>
      </c>
      <c r="F6" s="29"/>
      <c r="G6" s="29" t="s">
        <v>16</v>
      </c>
      <c r="H6" s="29"/>
      <c r="I6" s="29" t="s">
        <v>201</v>
      </c>
      <c r="J6" s="30">
        <v>41974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3">
        <v>81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104">
        <f t="shared" si="0"/>
        <v>48.416666666666664</v>
      </c>
    </row>
    <row r="7" spans="1:23" s="1" customFormat="1" ht="12" x14ac:dyDescent="0.2">
      <c r="A7" s="29">
        <v>2040045</v>
      </c>
      <c r="B7" s="29" t="s">
        <v>320</v>
      </c>
      <c r="C7" s="29" t="s">
        <v>19</v>
      </c>
      <c r="D7" s="29" t="s">
        <v>13</v>
      </c>
      <c r="E7" s="29" t="s">
        <v>14</v>
      </c>
      <c r="F7" s="29"/>
      <c r="G7" s="29" t="s">
        <v>20</v>
      </c>
      <c r="H7" s="29"/>
      <c r="I7" s="29" t="s">
        <v>201</v>
      </c>
      <c r="J7" s="30">
        <v>41974</v>
      </c>
      <c r="K7" s="32">
        <v>100</v>
      </c>
      <c r="L7" s="32">
        <v>100</v>
      </c>
      <c r="M7" s="32">
        <v>100</v>
      </c>
      <c r="N7" s="32">
        <v>100</v>
      </c>
      <c r="O7" s="32">
        <v>100</v>
      </c>
      <c r="P7" s="33">
        <v>81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104">
        <f t="shared" si="0"/>
        <v>48.416666666666664</v>
      </c>
    </row>
    <row r="8" spans="1:23" s="1" customFormat="1" ht="12" x14ac:dyDescent="0.2">
      <c r="A8" s="29">
        <v>57230000</v>
      </c>
      <c r="B8" s="29" t="s">
        <v>321</v>
      </c>
      <c r="C8" s="29" t="s">
        <v>12</v>
      </c>
      <c r="D8" s="29" t="s">
        <v>13</v>
      </c>
      <c r="E8" s="29" t="s">
        <v>14</v>
      </c>
      <c r="F8" s="29" t="s">
        <v>22</v>
      </c>
      <c r="G8" s="29" t="s">
        <v>16</v>
      </c>
      <c r="H8" s="29" t="s">
        <v>24</v>
      </c>
      <c r="I8" s="29" t="s">
        <v>201</v>
      </c>
      <c r="J8" s="30">
        <v>41122</v>
      </c>
      <c r="K8" s="32">
        <v>100</v>
      </c>
      <c r="L8" s="32">
        <v>100</v>
      </c>
      <c r="M8" s="33">
        <v>88</v>
      </c>
      <c r="N8" s="32">
        <v>96</v>
      </c>
      <c r="O8" s="31">
        <v>67</v>
      </c>
      <c r="P8" s="32">
        <v>100</v>
      </c>
      <c r="Q8" s="32">
        <v>100</v>
      </c>
      <c r="R8" s="32">
        <v>100</v>
      </c>
      <c r="S8" s="32">
        <v>100</v>
      </c>
      <c r="T8" s="32">
        <v>98</v>
      </c>
      <c r="U8" s="32">
        <v>100</v>
      </c>
      <c r="V8" s="32">
        <v>100</v>
      </c>
      <c r="W8" s="104">
        <f t="shared" si="0"/>
        <v>95.75</v>
      </c>
    </row>
    <row r="9" spans="1:23" s="1" customFormat="1" ht="12" x14ac:dyDescent="0.2">
      <c r="A9" s="29">
        <v>2040001</v>
      </c>
      <c r="B9" s="29" t="s">
        <v>321</v>
      </c>
      <c r="C9" s="29" t="s">
        <v>19</v>
      </c>
      <c r="D9" s="29" t="s">
        <v>13</v>
      </c>
      <c r="E9" s="29" t="s">
        <v>14</v>
      </c>
      <c r="F9" s="29" t="s">
        <v>22</v>
      </c>
      <c r="G9" s="29" t="s">
        <v>20</v>
      </c>
      <c r="H9" s="29" t="s">
        <v>24</v>
      </c>
      <c r="I9" s="29" t="s">
        <v>201</v>
      </c>
      <c r="J9" s="30">
        <v>41122</v>
      </c>
      <c r="K9" s="32">
        <v>100</v>
      </c>
      <c r="L9" s="32">
        <v>100</v>
      </c>
      <c r="M9" s="33">
        <v>88</v>
      </c>
      <c r="N9" s="32">
        <v>99</v>
      </c>
      <c r="O9" s="32">
        <v>100</v>
      </c>
      <c r="P9" s="32">
        <v>100</v>
      </c>
      <c r="Q9" s="32">
        <v>100</v>
      </c>
      <c r="R9" s="32">
        <v>100</v>
      </c>
      <c r="S9" s="32">
        <v>100</v>
      </c>
      <c r="T9" s="32">
        <v>99</v>
      </c>
      <c r="U9" s="32">
        <v>100</v>
      </c>
      <c r="V9" s="32">
        <v>100</v>
      </c>
      <c r="W9" s="104">
        <f t="shared" si="0"/>
        <v>98.833333333333329</v>
      </c>
    </row>
    <row r="10" spans="1:23" s="1" customFormat="1" ht="12" x14ac:dyDescent="0.2">
      <c r="A10" s="29">
        <v>56998200</v>
      </c>
      <c r="B10" s="29" t="s">
        <v>322</v>
      </c>
      <c r="C10" s="29" t="s">
        <v>12</v>
      </c>
      <c r="D10" s="29" t="s">
        <v>13</v>
      </c>
      <c r="E10" s="29" t="s">
        <v>14</v>
      </c>
      <c r="F10" s="29"/>
      <c r="G10" s="29" t="s">
        <v>27</v>
      </c>
      <c r="H10" s="29"/>
      <c r="I10" s="29" t="s">
        <v>201</v>
      </c>
      <c r="J10" s="30">
        <v>41974</v>
      </c>
      <c r="K10" s="32">
        <v>100</v>
      </c>
      <c r="L10" s="32">
        <v>99</v>
      </c>
      <c r="M10" s="32">
        <v>100</v>
      </c>
      <c r="N10" s="32">
        <v>100</v>
      </c>
      <c r="O10" s="32">
        <v>94</v>
      </c>
      <c r="P10" s="32">
        <v>100</v>
      </c>
      <c r="Q10" s="32">
        <v>100</v>
      </c>
      <c r="R10" s="32">
        <v>100</v>
      </c>
      <c r="S10" s="32">
        <v>100</v>
      </c>
      <c r="T10" s="32">
        <v>93</v>
      </c>
      <c r="U10" s="32">
        <v>95</v>
      </c>
      <c r="V10" s="32">
        <v>100</v>
      </c>
      <c r="W10" s="104">
        <f t="shared" si="0"/>
        <v>98.416666666666671</v>
      </c>
    </row>
    <row r="11" spans="1:23" s="1" customFormat="1" ht="12" x14ac:dyDescent="0.2">
      <c r="A11" s="29">
        <v>0</v>
      </c>
      <c r="B11" s="29" t="s">
        <v>322</v>
      </c>
      <c r="C11" s="29" t="s">
        <v>19</v>
      </c>
      <c r="D11" s="29" t="s">
        <v>13</v>
      </c>
      <c r="E11" s="29" t="s">
        <v>14</v>
      </c>
      <c r="F11" s="29"/>
      <c r="G11" s="29" t="s">
        <v>20</v>
      </c>
      <c r="H11" s="29"/>
      <c r="I11" s="29" t="s">
        <v>201</v>
      </c>
      <c r="J11" s="30">
        <v>41974</v>
      </c>
      <c r="K11" s="32">
        <v>100</v>
      </c>
      <c r="L11" s="32">
        <v>99</v>
      </c>
      <c r="M11" s="32">
        <v>100</v>
      </c>
      <c r="N11" s="32">
        <v>100</v>
      </c>
      <c r="O11" s="32">
        <v>94</v>
      </c>
      <c r="P11" s="32">
        <v>100</v>
      </c>
      <c r="Q11" s="32">
        <v>100</v>
      </c>
      <c r="R11" s="32">
        <v>100</v>
      </c>
      <c r="S11" s="32">
        <v>100</v>
      </c>
      <c r="T11" s="32">
        <v>100</v>
      </c>
      <c r="U11" s="32">
        <v>100</v>
      </c>
      <c r="V11" s="32">
        <v>100</v>
      </c>
      <c r="W11" s="104">
        <f t="shared" si="0"/>
        <v>99.416666666666671</v>
      </c>
    </row>
    <row r="12" spans="1:23" s="1" customFormat="1" ht="12.75" x14ac:dyDescent="0.2">
      <c r="A12" s="136" t="s">
        <v>55</v>
      </c>
      <c r="B12" s="137"/>
      <c r="C12" s="137"/>
      <c r="D12" s="137"/>
      <c r="E12" s="137"/>
      <c r="F12" s="137"/>
      <c r="G12" s="137"/>
      <c r="H12" s="137"/>
      <c r="I12" s="137"/>
      <c r="J12" s="138"/>
      <c r="K12" s="32">
        <v>100</v>
      </c>
      <c r="L12" s="32">
        <v>100</v>
      </c>
      <c r="M12" s="32">
        <v>97</v>
      </c>
      <c r="N12" s="32">
        <v>99</v>
      </c>
      <c r="O12" s="32">
        <v>90</v>
      </c>
      <c r="P12" s="32">
        <v>94</v>
      </c>
      <c r="Q12" s="31">
        <v>70</v>
      </c>
      <c r="R12" s="31">
        <v>75</v>
      </c>
      <c r="S12" s="31">
        <v>75</v>
      </c>
      <c r="T12" s="31">
        <v>74</v>
      </c>
      <c r="U12" s="31">
        <v>74</v>
      </c>
      <c r="V12" s="31">
        <v>75</v>
      </c>
      <c r="W12" s="65">
        <f t="shared" si="0"/>
        <v>85.25</v>
      </c>
    </row>
    <row r="13" spans="1:23" s="1" customFormat="1" ht="11.25" x14ac:dyDescent="0.2">
      <c r="A13" s="29" t="s">
        <v>56</v>
      </c>
      <c r="B13" s="117" t="s">
        <v>57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9"/>
    </row>
    <row r="14" spans="1:23" s="1" customFormat="1" ht="11.25" x14ac:dyDescent="0.2">
      <c r="A14" s="29" t="s">
        <v>58</v>
      </c>
      <c r="B14" s="117" t="s">
        <v>59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9"/>
    </row>
    <row r="15" spans="1:23" s="1" customFormat="1" ht="11.25" x14ac:dyDescent="0.2">
      <c r="A15" s="29" t="s">
        <v>60</v>
      </c>
      <c r="B15" s="117" t="s">
        <v>61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9"/>
    </row>
    <row r="16" spans="1:23" s="1" customFormat="1" ht="11.25" x14ac:dyDescent="0.2">
      <c r="A16" s="29" t="s">
        <v>60</v>
      </c>
      <c r="B16" s="117" t="s">
        <v>62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9"/>
    </row>
    <row r="17" spans="1:23" s="1" customFormat="1" ht="11.25" x14ac:dyDescent="0.2">
      <c r="A17" s="29" t="s">
        <v>60</v>
      </c>
      <c r="B17" s="117" t="s">
        <v>63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9"/>
    </row>
    <row r="18" spans="1:23" s="1" customFormat="1" ht="11.25" x14ac:dyDescent="0.2">
      <c r="A18" s="29" t="s">
        <v>64</v>
      </c>
      <c r="B18" s="117" t="s">
        <v>65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9"/>
    </row>
    <row r="19" spans="1:23" s="1" customFormat="1" ht="11.25" x14ac:dyDescent="0.2">
      <c r="A19" s="120" t="s">
        <v>66</v>
      </c>
      <c r="B19" s="121"/>
      <c r="C19" s="121"/>
      <c r="D19" s="121"/>
      <c r="E19" s="121"/>
      <c r="F19" s="122"/>
      <c r="G19" s="123" t="s">
        <v>67</v>
      </c>
      <c r="H19" s="124"/>
      <c r="I19" s="124"/>
      <c r="J19" s="124"/>
      <c r="K19" s="124"/>
      <c r="L19" s="125"/>
      <c r="M19" s="126" t="s">
        <v>68</v>
      </c>
      <c r="N19" s="127"/>
      <c r="O19" s="127"/>
      <c r="P19" s="127"/>
      <c r="Q19" s="127"/>
      <c r="R19" s="128"/>
      <c r="S19" s="129" t="s">
        <v>69</v>
      </c>
      <c r="T19" s="130"/>
      <c r="U19" s="130"/>
      <c r="V19" s="130"/>
      <c r="W19" s="131"/>
    </row>
    <row r="20" spans="1:23" s="1" customFormat="1" ht="11.25" x14ac:dyDescent="0.2">
      <c r="A20" s="114" t="s">
        <v>70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6"/>
    </row>
  </sheetData>
  <mergeCells count="14">
    <mergeCell ref="B15:W15"/>
    <mergeCell ref="A1:V1"/>
    <mergeCell ref="A2:V2"/>
    <mergeCell ref="A12:J12"/>
    <mergeCell ref="B13:W13"/>
    <mergeCell ref="B14:W14"/>
    <mergeCell ref="A20:W20"/>
    <mergeCell ref="B16:W16"/>
    <mergeCell ref="B17:W17"/>
    <mergeCell ref="B18:W18"/>
    <mergeCell ref="A19:F19"/>
    <mergeCell ref="G19:L19"/>
    <mergeCell ref="M19:R19"/>
    <mergeCell ref="S19:W19"/>
  </mergeCells>
  <printOptions horizontalCentered="1"/>
  <pageMargins left="0.19685039370078741" right="0.19685039370078741" top="0.39370078740157483" bottom="0.19685039370078741" header="0.19685039370078741" footer="0.19685039370078741"/>
  <pageSetup paperSize="9" orientation="landscape" verticalDpi="0" r:id="rId1"/>
  <ignoredErrors>
    <ignoredError sqref="W4:W1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36"/>
  <sheetViews>
    <sheetView showGridLines="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10" bestFit="1" customWidth="1"/>
    <col min="2" max="2" width="23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9.85546875" bestFit="1" customWidth="1"/>
    <col min="8" max="8" width="3.85546875" bestFit="1" customWidth="1"/>
    <col min="9" max="9" width="3" bestFit="1" customWidth="1"/>
    <col min="10" max="10" width="5.85546875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3" s="1" customFormat="1" ht="12.75" x14ac:dyDescent="0.2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32"/>
      <c r="W1" s="66"/>
    </row>
    <row r="2" spans="1:23" s="1" customFormat="1" ht="12.75" x14ac:dyDescent="0.2">
      <c r="A2" s="156" t="s">
        <v>492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34"/>
      <c r="W2" s="67"/>
    </row>
    <row r="3" spans="1:23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4" t="s">
        <v>338</v>
      </c>
    </row>
    <row r="4" spans="1:23" s="1" customFormat="1" ht="12" x14ac:dyDescent="0.2">
      <c r="A4" s="29">
        <v>25200000</v>
      </c>
      <c r="B4" s="29" t="s">
        <v>117</v>
      </c>
      <c r="C4" s="29" t="s">
        <v>12</v>
      </c>
      <c r="D4" s="29" t="s">
        <v>13</v>
      </c>
      <c r="E4" s="29" t="s">
        <v>14</v>
      </c>
      <c r="F4" s="29" t="s">
        <v>15</v>
      </c>
      <c r="G4" s="29" t="s">
        <v>16</v>
      </c>
      <c r="H4" s="29" t="s">
        <v>17</v>
      </c>
      <c r="I4" s="29" t="s">
        <v>17</v>
      </c>
      <c r="J4" s="30">
        <v>41548</v>
      </c>
      <c r="K4" s="32">
        <v>100</v>
      </c>
      <c r="L4" s="32">
        <v>100</v>
      </c>
      <c r="M4" s="32">
        <v>100</v>
      </c>
      <c r="N4" s="32">
        <v>100</v>
      </c>
      <c r="O4" s="32">
        <v>100</v>
      </c>
      <c r="P4" s="32">
        <v>100</v>
      </c>
      <c r="Q4" s="32">
        <v>100</v>
      </c>
      <c r="R4" s="32">
        <v>100</v>
      </c>
      <c r="S4" s="32">
        <v>98</v>
      </c>
      <c r="T4" s="32">
        <v>95</v>
      </c>
      <c r="U4" s="32">
        <v>100</v>
      </c>
      <c r="V4" s="32">
        <v>100</v>
      </c>
      <c r="W4" s="104">
        <f>AVERAGE(K4:V4)</f>
        <v>99.416666666666671</v>
      </c>
    </row>
    <row r="5" spans="1:23" s="1" customFormat="1" ht="12" x14ac:dyDescent="0.2">
      <c r="A5" s="29">
        <v>1451000</v>
      </c>
      <c r="B5" s="29" t="s">
        <v>117</v>
      </c>
      <c r="C5" s="29" t="s">
        <v>19</v>
      </c>
      <c r="D5" s="29" t="s">
        <v>13</v>
      </c>
      <c r="E5" s="29" t="s">
        <v>14</v>
      </c>
      <c r="F5" s="29" t="s">
        <v>15</v>
      </c>
      <c r="G5" s="29" t="s">
        <v>20</v>
      </c>
      <c r="H5" s="29" t="s">
        <v>17</v>
      </c>
      <c r="I5" s="29" t="s">
        <v>17</v>
      </c>
      <c r="J5" s="30">
        <v>41548</v>
      </c>
      <c r="K5" s="32">
        <v>100</v>
      </c>
      <c r="L5" s="32">
        <v>100</v>
      </c>
      <c r="M5" s="32">
        <v>100</v>
      </c>
      <c r="N5" s="32">
        <v>100</v>
      </c>
      <c r="O5" s="32">
        <v>100</v>
      </c>
      <c r="P5" s="32">
        <v>100</v>
      </c>
      <c r="Q5" s="32">
        <v>100</v>
      </c>
      <c r="R5" s="32">
        <v>100</v>
      </c>
      <c r="S5" s="32">
        <v>98</v>
      </c>
      <c r="T5" s="32">
        <v>95</v>
      </c>
      <c r="U5" s="32">
        <v>100</v>
      </c>
      <c r="V5" s="32">
        <v>100</v>
      </c>
      <c r="W5" s="104">
        <f t="shared" ref="W5:W28" si="0">AVERAGE(K5:V5)</f>
        <v>99.416666666666671</v>
      </c>
    </row>
    <row r="6" spans="1:23" s="1" customFormat="1" ht="12" x14ac:dyDescent="0.2">
      <c r="A6" s="29">
        <v>25700000</v>
      </c>
      <c r="B6" s="29" t="s">
        <v>118</v>
      </c>
      <c r="C6" s="29" t="s">
        <v>12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17</v>
      </c>
      <c r="I6" s="29" t="s">
        <v>17</v>
      </c>
      <c r="J6" s="30">
        <v>41518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  <c r="R6" s="32">
        <v>100</v>
      </c>
      <c r="S6" s="32">
        <v>100</v>
      </c>
      <c r="T6" s="32">
        <v>100</v>
      </c>
      <c r="U6" s="32">
        <v>100</v>
      </c>
      <c r="V6" s="32">
        <v>100</v>
      </c>
      <c r="W6" s="104">
        <f t="shared" si="0"/>
        <v>100</v>
      </c>
    </row>
    <row r="7" spans="1:23" s="1" customFormat="1" ht="12" x14ac:dyDescent="0.2">
      <c r="A7" s="29">
        <v>1350000</v>
      </c>
      <c r="B7" s="29" t="s">
        <v>118</v>
      </c>
      <c r="C7" s="29" t="s">
        <v>19</v>
      </c>
      <c r="D7" s="29" t="s">
        <v>13</v>
      </c>
      <c r="E7" s="29" t="s">
        <v>14</v>
      </c>
      <c r="F7" s="29" t="s">
        <v>15</v>
      </c>
      <c r="G7" s="29" t="s">
        <v>20</v>
      </c>
      <c r="H7" s="29" t="s">
        <v>17</v>
      </c>
      <c r="I7" s="29" t="s">
        <v>17</v>
      </c>
      <c r="J7" s="30">
        <v>41518</v>
      </c>
      <c r="K7" s="32">
        <v>100</v>
      </c>
      <c r="L7" s="32">
        <v>100</v>
      </c>
      <c r="M7" s="32">
        <v>100</v>
      </c>
      <c r="N7" s="32">
        <v>100</v>
      </c>
      <c r="O7" s="32">
        <v>100</v>
      </c>
      <c r="P7" s="32">
        <v>100</v>
      </c>
      <c r="Q7" s="32">
        <v>100</v>
      </c>
      <c r="R7" s="32">
        <v>100</v>
      </c>
      <c r="S7" s="32">
        <v>100</v>
      </c>
      <c r="T7" s="32">
        <v>100</v>
      </c>
      <c r="U7" s="32">
        <v>100</v>
      </c>
      <c r="V7" s="32">
        <v>100</v>
      </c>
      <c r="W7" s="104">
        <f t="shared" si="0"/>
        <v>100</v>
      </c>
    </row>
    <row r="8" spans="1:23" s="1" customFormat="1" ht="12" x14ac:dyDescent="0.2">
      <c r="A8" s="29">
        <v>24700000</v>
      </c>
      <c r="B8" s="29" t="s">
        <v>119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29" t="s">
        <v>17</v>
      </c>
      <c r="I8" s="29" t="s">
        <v>17</v>
      </c>
      <c r="J8" s="30">
        <v>35217</v>
      </c>
      <c r="K8" s="32">
        <v>100</v>
      </c>
      <c r="L8" s="32">
        <v>100</v>
      </c>
      <c r="M8" s="32">
        <v>100</v>
      </c>
      <c r="N8" s="32">
        <v>100</v>
      </c>
      <c r="O8" s="32">
        <v>100</v>
      </c>
      <c r="P8" s="32">
        <v>100</v>
      </c>
      <c r="Q8" s="32">
        <v>100</v>
      </c>
      <c r="R8" s="32">
        <v>100</v>
      </c>
      <c r="S8" s="32">
        <v>100</v>
      </c>
      <c r="T8" s="32">
        <v>100</v>
      </c>
      <c r="U8" s="32">
        <v>100</v>
      </c>
      <c r="V8" s="32">
        <v>100</v>
      </c>
      <c r="W8" s="104">
        <f t="shared" si="0"/>
        <v>100</v>
      </c>
    </row>
    <row r="9" spans="1:23" s="1" customFormat="1" ht="12" x14ac:dyDescent="0.2">
      <c r="A9" s="29">
        <v>1552000</v>
      </c>
      <c r="B9" s="29" t="s">
        <v>119</v>
      </c>
      <c r="C9" s="29" t="s">
        <v>19</v>
      </c>
      <c r="D9" s="29" t="s">
        <v>13</v>
      </c>
      <c r="E9" s="29" t="s">
        <v>14</v>
      </c>
      <c r="F9" s="29" t="s">
        <v>15</v>
      </c>
      <c r="G9" s="29" t="s">
        <v>20</v>
      </c>
      <c r="H9" s="29" t="s">
        <v>17</v>
      </c>
      <c r="I9" s="29" t="s">
        <v>17</v>
      </c>
      <c r="J9" s="30">
        <v>35217</v>
      </c>
      <c r="K9" s="32">
        <v>100</v>
      </c>
      <c r="L9" s="32">
        <v>100</v>
      </c>
      <c r="M9" s="32">
        <v>100</v>
      </c>
      <c r="N9" s="32">
        <v>100</v>
      </c>
      <c r="O9" s="32">
        <v>100</v>
      </c>
      <c r="P9" s="32">
        <v>100</v>
      </c>
      <c r="Q9" s="32">
        <v>100</v>
      </c>
      <c r="R9" s="32">
        <v>100</v>
      </c>
      <c r="S9" s="32">
        <v>100</v>
      </c>
      <c r="T9" s="32">
        <v>100</v>
      </c>
      <c r="U9" s="32">
        <v>100</v>
      </c>
      <c r="V9" s="32">
        <v>100</v>
      </c>
      <c r="W9" s="104">
        <f t="shared" si="0"/>
        <v>100</v>
      </c>
    </row>
    <row r="10" spans="1:23" s="1" customFormat="1" ht="12" x14ac:dyDescent="0.2">
      <c r="A10" s="29">
        <v>60492200</v>
      </c>
      <c r="B10" s="29" t="s">
        <v>393</v>
      </c>
      <c r="C10" s="29" t="s">
        <v>12</v>
      </c>
      <c r="D10" s="29" t="s">
        <v>13</v>
      </c>
      <c r="E10" s="29" t="s">
        <v>14</v>
      </c>
      <c r="F10" s="29"/>
      <c r="G10" s="29" t="s">
        <v>27</v>
      </c>
      <c r="H10" s="29"/>
      <c r="I10" s="29" t="s">
        <v>17</v>
      </c>
      <c r="J10" s="30">
        <v>41913</v>
      </c>
      <c r="K10" s="32">
        <v>100</v>
      </c>
      <c r="L10" s="32">
        <v>99</v>
      </c>
      <c r="M10" s="32">
        <v>97</v>
      </c>
      <c r="N10" s="31">
        <v>34</v>
      </c>
      <c r="O10" s="31">
        <v>24</v>
      </c>
      <c r="P10" s="31">
        <v>74</v>
      </c>
      <c r="Q10" s="31">
        <v>70</v>
      </c>
      <c r="R10" s="31">
        <v>70</v>
      </c>
      <c r="S10" s="33">
        <v>83</v>
      </c>
      <c r="T10" s="32">
        <v>99</v>
      </c>
      <c r="U10" s="33">
        <v>87</v>
      </c>
      <c r="V10" s="32">
        <v>100</v>
      </c>
      <c r="W10" s="104">
        <f t="shared" si="0"/>
        <v>78.083333333333329</v>
      </c>
    </row>
    <row r="11" spans="1:23" s="1" customFormat="1" ht="12" x14ac:dyDescent="0.2">
      <c r="A11" s="29">
        <v>1647015</v>
      </c>
      <c r="B11" s="29" t="s">
        <v>393</v>
      </c>
      <c r="C11" s="29" t="s">
        <v>19</v>
      </c>
      <c r="D11" s="29" t="s">
        <v>13</v>
      </c>
      <c r="E11" s="29" t="s">
        <v>14</v>
      </c>
      <c r="F11" s="29"/>
      <c r="G11" s="29" t="s">
        <v>20</v>
      </c>
      <c r="H11" s="29"/>
      <c r="I11" s="29" t="s">
        <v>17</v>
      </c>
      <c r="J11" s="30">
        <v>41913</v>
      </c>
      <c r="K11" s="32">
        <v>100</v>
      </c>
      <c r="L11" s="32">
        <v>98</v>
      </c>
      <c r="M11" s="33">
        <v>88</v>
      </c>
      <c r="N11" s="31">
        <v>34</v>
      </c>
      <c r="O11" s="31">
        <v>24</v>
      </c>
      <c r="P11" s="31">
        <v>70</v>
      </c>
      <c r="Q11" s="33">
        <v>84</v>
      </c>
      <c r="R11" s="33">
        <v>88</v>
      </c>
      <c r="S11" s="32">
        <v>100</v>
      </c>
      <c r="T11" s="32">
        <v>98</v>
      </c>
      <c r="U11" s="33">
        <v>86</v>
      </c>
      <c r="V11" s="31">
        <v>42</v>
      </c>
      <c r="W11" s="104">
        <f t="shared" si="0"/>
        <v>76</v>
      </c>
    </row>
    <row r="12" spans="1:23" s="1" customFormat="1" ht="12" x14ac:dyDescent="0.2">
      <c r="A12" s="29">
        <v>25090000</v>
      </c>
      <c r="B12" s="29" t="s">
        <v>120</v>
      </c>
      <c r="C12" s="29" t="s">
        <v>12</v>
      </c>
      <c r="D12" s="29" t="s">
        <v>13</v>
      </c>
      <c r="E12" s="29" t="s">
        <v>14</v>
      </c>
      <c r="F12" s="29" t="s">
        <v>15</v>
      </c>
      <c r="G12" s="29" t="s">
        <v>16</v>
      </c>
      <c r="H12" s="29" t="s">
        <v>17</v>
      </c>
      <c r="I12" s="29" t="s">
        <v>17</v>
      </c>
      <c r="J12" s="30">
        <v>40057</v>
      </c>
      <c r="K12" s="32">
        <v>100</v>
      </c>
      <c r="L12" s="32">
        <v>99</v>
      </c>
      <c r="M12" s="32">
        <v>100</v>
      </c>
      <c r="N12" s="32">
        <v>93</v>
      </c>
      <c r="O12" s="33">
        <v>84</v>
      </c>
      <c r="P12" s="32">
        <v>100</v>
      </c>
      <c r="Q12" s="32">
        <v>100</v>
      </c>
      <c r="R12" s="32">
        <v>100</v>
      </c>
      <c r="S12" s="32">
        <v>100</v>
      </c>
      <c r="T12" s="32">
        <v>98</v>
      </c>
      <c r="U12" s="32">
        <v>100</v>
      </c>
      <c r="V12" s="32">
        <v>100</v>
      </c>
      <c r="W12" s="104">
        <f t="shared" si="0"/>
        <v>97.833333333333329</v>
      </c>
    </row>
    <row r="13" spans="1:23" s="1" customFormat="1" ht="12" x14ac:dyDescent="0.2">
      <c r="A13" s="29">
        <v>1550004</v>
      </c>
      <c r="B13" s="29" t="s">
        <v>120</v>
      </c>
      <c r="C13" s="29" t="s">
        <v>19</v>
      </c>
      <c r="D13" s="29" t="s">
        <v>13</v>
      </c>
      <c r="E13" s="29" t="s">
        <v>14</v>
      </c>
      <c r="F13" s="29" t="s">
        <v>15</v>
      </c>
      <c r="G13" s="29" t="s">
        <v>20</v>
      </c>
      <c r="H13" s="29" t="s">
        <v>17</v>
      </c>
      <c r="I13" s="29" t="s">
        <v>17</v>
      </c>
      <c r="J13" s="30">
        <v>40057</v>
      </c>
      <c r="K13" s="32">
        <v>100</v>
      </c>
      <c r="L13" s="32">
        <v>100</v>
      </c>
      <c r="M13" s="32">
        <v>100</v>
      </c>
      <c r="N13" s="32">
        <v>100</v>
      </c>
      <c r="O13" s="32">
        <v>97</v>
      </c>
      <c r="P13" s="32">
        <v>100</v>
      </c>
      <c r="Q13" s="32">
        <v>100</v>
      </c>
      <c r="R13" s="32">
        <v>100</v>
      </c>
      <c r="S13" s="32">
        <v>100</v>
      </c>
      <c r="T13" s="32">
        <v>99</v>
      </c>
      <c r="U13" s="32">
        <v>100</v>
      </c>
      <c r="V13" s="32">
        <v>100</v>
      </c>
      <c r="W13" s="104">
        <f t="shared" si="0"/>
        <v>99.666666666666671</v>
      </c>
    </row>
    <row r="14" spans="1:23" s="1" customFormat="1" ht="12" x14ac:dyDescent="0.2">
      <c r="A14" s="29">
        <v>60650000</v>
      </c>
      <c r="B14" s="29" t="s">
        <v>121</v>
      </c>
      <c r="C14" s="29" t="s">
        <v>12</v>
      </c>
      <c r="D14" s="29" t="s">
        <v>13</v>
      </c>
      <c r="E14" s="29" t="s">
        <v>14</v>
      </c>
      <c r="F14" s="29" t="s">
        <v>15</v>
      </c>
      <c r="G14" s="29" t="s">
        <v>16</v>
      </c>
      <c r="H14" s="29" t="s">
        <v>17</v>
      </c>
      <c r="I14" s="29" t="s">
        <v>17</v>
      </c>
      <c r="J14" s="30">
        <v>41579</v>
      </c>
      <c r="K14" s="32">
        <v>100</v>
      </c>
      <c r="L14" s="32">
        <v>100</v>
      </c>
      <c r="M14" s="32">
        <v>100</v>
      </c>
      <c r="N14" s="32">
        <v>100</v>
      </c>
      <c r="O14" s="32">
        <v>99</v>
      </c>
      <c r="P14" s="32">
        <v>98</v>
      </c>
      <c r="Q14" s="32">
        <v>100</v>
      </c>
      <c r="R14" s="32">
        <v>100</v>
      </c>
      <c r="S14" s="32">
        <v>100</v>
      </c>
      <c r="T14" s="32">
        <v>100</v>
      </c>
      <c r="U14" s="32">
        <v>100</v>
      </c>
      <c r="V14" s="32">
        <v>100</v>
      </c>
      <c r="W14" s="104">
        <f t="shared" si="0"/>
        <v>99.75</v>
      </c>
    </row>
    <row r="15" spans="1:23" s="1" customFormat="1" ht="12" x14ac:dyDescent="0.2">
      <c r="A15" s="29">
        <v>1649037</v>
      </c>
      <c r="B15" s="29" t="s">
        <v>121</v>
      </c>
      <c r="C15" s="29" t="s">
        <v>19</v>
      </c>
      <c r="D15" s="29" t="s">
        <v>13</v>
      </c>
      <c r="E15" s="29" t="s">
        <v>14</v>
      </c>
      <c r="F15" s="29" t="s">
        <v>15</v>
      </c>
      <c r="G15" s="29" t="s">
        <v>20</v>
      </c>
      <c r="H15" s="29" t="s">
        <v>17</v>
      </c>
      <c r="I15" s="29" t="s">
        <v>17</v>
      </c>
      <c r="J15" s="30">
        <v>41579</v>
      </c>
      <c r="K15" s="32">
        <v>100</v>
      </c>
      <c r="L15" s="32">
        <v>100</v>
      </c>
      <c r="M15" s="32">
        <v>100</v>
      </c>
      <c r="N15" s="32">
        <v>100</v>
      </c>
      <c r="O15" s="32">
        <v>99</v>
      </c>
      <c r="P15" s="32">
        <v>98</v>
      </c>
      <c r="Q15" s="32">
        <v>100</v>
      </c>
      <c r="R15" s="32">
        <v>100</v>
      </c>
      <c r="S15" s="32">
        <v>100</v>
      </c>
      <c r="T15" s="32">
        <v>100</v>
      </c>
      <c r="U15" s="32">
        <v>100</v>
      </c>
      <c r="V15" s="32">
        <v>100</v>
      </c>
      <c r="W15" s="104">
        <f t="shared" si="0"/>
        <v>99.75</v>
      </c>
    </row>
    <row r="16" spans="1:23" s="1" customFormat="1" ht="12" x14ac:dyDescent="0.2">
      <c r="A16" s="29">
        <v>60640000</v>
      </c>
      <c r="B16" s="29" t="s">
        <v>123</v>
      </c>
      <c r="C16" s="29" t="s">
        <v>12</v>
      </c>
      <c r="D16" s="29" t="s">
        <v>13</v>
      </c>
      <c r="E16" s="29" t="s">
        <v>14</v>
      </c>
      <c r="F16" s="29" t="s">
        <v>15</v>
      </c>
      <c r="G16" s="29" t="s">
        <v>16</v>
      </c>
      <c r="H16" s="29" t="s">
        <v>17</v>
      </c>
      <c r="I16" s="29" t="s">
        <v>17</v>
      </c>
      <c r="J16" s="30">
        <v>41518</v>
      </c>
      <c r="K16" s="31">
        <v>40</v>
      </c>
      <c r="L16" s="31">
        <v>19</v>
      </c>
      <c r="M16" s="31">
        <v>0</v>
      </c>
      <c r="N16" s="31">
        <v>2</v>
      </c>
      <c r="O16" s="31">
        <v>6</v>
      </c>
      <c r="P16" s="31">
        <v>28</v>
      </c>
      <c r="Q16" s="32">
        <v>100</v>
      </c>
      <c r="R16" s="31">
        <v>30</v>
      </c>
      <c r="S16" s="31">
        <v>0</v>
      </c>
      <c r="T16" s="31">
        <v>40</v>
      </c>
      <c r="U16" s="32">
        <v>99</v>
      </c>
      <c r="V16" s="32">
        <v>100</v>
      </c>
      <c r="W16" s="104">
        <f t="shared" si="0"/>
        <v>38.666666666666664</v>
      </c>
    </row>
    <row r="17" spans="1:23" s="1" customFormat="1" ht="12" x14ac:dyDescent="0.2">
      <c r="A17" s="29">
        <v>1649038</v>
      </c>
      <c r="B17" s="29" t="s">
        <v>123</v>
      </c>
      <c r="C17" s="29" t="s">
        <v>19</v>
      </c>
      <c r="D17" s="29" t="s">
        <v>13</v>
      </c>
      <c r="E17" s="29" t="s">
        <v>14</v>
      </c>
      <c r="F17" s="29" t="s">
        <v>15</v>
      </c>
      <c r="G17" s="29" t="s">
        <v>20</v>
      </c>
      <c r="H17" s="29" t="s">
        <v>17</v>
      </c>
      <c r="I17" s="29" t="s">
        <v>17</v>
      </c>
      <c r="J17" s="30">
        <v>41518</v>
      </c>
      <c r="K17" s="32">
        <v>100</v>
      </c>
      <c r="L17" s="32">
        <v>100</v>
      </c>
      <c r="M17" s="32">
        <v>100</v>
      </c>
      <c r="N17" s="32">
        <v>100</v>
      </c>
      <c r="O17" s="32">
        <v>100</v>
      </c>
      <c r="P17" s="32">
        <v>100</v>
      </c>
      <c r="Q17" s="32">
        <v>100</v>
      </c>
      <c r="R17" s="32">
        <v>100</v>
      </c>
      <c r="S17" s="32">
        <v>100</v>
      </c>
      <c r="T17" s="31">
        <v>71</v>
      </c>
      <c r="U17" s="32">
        <v>100</v>
      </c>
      <c r="V17" s="32">
        <v>100</v>
      </c>
      <c r="W17" s="104">
        <f t="shared" si="0"/>
        <v>97.583333333333329</v>
      </c>
    </row>
    <row r="18" spans="1:23" s="1" customFormat="1" ht="12" x14ac:dyDescent="0.2">
      <c r="A18" s="29">
        <v>60781000</v>
      </c>
      <c r="B18" s="29" t="s">
        <v>124</v>
      </c>
      <c r="C18" s="29" t="s">
        <v>12</v>
      </c>
      <c r="D18" s="29" t="s">
        <v>13</v>
      </c>
      <c r="E18" s="29" t="s">
        <v>14</v>
      </c>
      <c r="F18" s="29" t="s">
        <v>15</v>
      </c>
      <c r="G18" s="29" t="s">
        <v>16</v>
      </c>
      <c r="H18" s="29" t="s">
        <v>17</v>
      </c>
      <c r="I18" s="29" t="s">
        <v>17</v>
      </c>
      <c r="J18" s="30">
        <v>41153</v>
      </c>
      <c r="K18" s="32">
        <v>100</v>
      </c>
      <c r="L18" s="33">
        <v>84</v>
      </c>
      <c r="M18" s="32">
        <v>99</v>
      </c>
      <c r="N18" s="32">
        <v>100</v>
      </c>
      <c r="O18" s="32">
        <v>100</v>
      </c>
      <c r="P18" s="32">
        <v>100</v>
      </c>
      <c r="Q18" s="32">
        <v>100</v>
      </c>
      <c r="R18" s="31">
        <v>28</v>
      </c>
      <c r="S18" s="31">
        <v>0</v>
      </c>
      <c r="T18" s="31">
        <v>1</v>
      </c>
      <c r="U18" s="32">
        <v>100</v>
      </c>
      <c r="V18" s="32">
        <v>100</v>
      </c>
      <c r="W18" s="104">
        <f t="shared" si="0"/>
        <v>76</v>
      </c>
    </row>
    <row r="19" spans="1:23" s="1" customFormat="1" ht="12" x14ac:dyDescent="0.2">
      <c r="A19" s="29">
        <v>1750004</v>
      </c>
      <c r="B19" s="29" t="s">
        <v>124</v>
      </c>
      <c r="C19" s="29" t="s">
        <v>19</v>
      </c>
      <c r="D19" s="29" t="s">
        <v>13</v>
      </c>
      <c r="E19" s="29" t="s">
        <v>14</v>
      </c>
      <c r="F19" s="29" t="s">
        <v>15</v>
      </c>
      <c r="G19" s="29" t="s">
        <v>20</v>
      </c>
      <c r="H19" s="29" t="s">
        <v>17</v>
      </c>
      <c r="I19" s="29" t="s">
        <v>17</v>
      </c>
      <c r="J19" s="30">
        <v>41153</v>
      </c>
      <c r="K19" s="32">
        <v>100</v>
      </c>
      <c r="L19" s="32">
        <v>90</v>
      </c>
      <c r="M19" s="32">
        <v>100</v>
      </c>
      <c r="N19" s="32">
        <v>100</v>
      </c>
      <c r="O19" s="32">
        <v>100</v>
      </c>
      <c r="P19" s="32">
        <v>100</v>
      </c>
      <c r="Q19" s="32">
        <v>100</v>
      </c>
      <c r="R19" s="32">
        <v>100</v>
      </c>
      <c r="S19" s="33">
        <v>82</v>
      </c>
      <c r="T19" s="31">
        <v>1</v>
      </c>
      <c r="U19" s="32">
        <v>100</v>
      </c>
      <c r="V19" s="32">
        <v>100</v>
      </c>
      <c r="W19" s="104">
        <f t="shared" si="0"/>
        <v>89.416666666666671</v>
      </c>
    </row>
    <row r="20" spans="1:23" s="1" customFormat="1" ht="12" x14ac:dyDescent="0.2">
      <c r="A20" s="29">
        <v>60431500</v>
      </c>
      <c r="B20" s="29" t="s">
        <v>406</v>
      </c>
      <c r="C20" s="29" t="s">
        <v>12</v>
      </c>
      <c r="D20" s="29" t="s">
        <v>13</v>
      </c>
      <c r="E20" s="29" t="s">
        <v>14</v>
      </c>
      <c r="F20" s="29"/>
      <c r="G20" s="29" t="s">
        <v>27</v>
      </c>
      <c r="H20" s="29"/>
      <c r="I20" s="29" t="s">
        <v>17</v>
      </c>
      <c r="J20" s="30">
        <v>41852</v>
      </c>
      <c r="K20" s="32">
        <v>94</v>
      </c>
      <c r="L20" s="31">
        <v>72</v>
      </c>
      <c r="M20" s="31">
        <v>30</v>
      </c>
      <c r="N20" s="31">
        <v>58</v>
      </c>
      <c r="O20" s="31">
        <v>51</v>
      </c>
      <c r="P20" s="32">
        <v>100</v>
      </c>
      <c r="Q20" s="32">
        <v>100</v>
      </c>
      <c r="R20" s="31">
        <v>76</v>
      </c>
      <c r="S20" s="32">
        <v>99</v>
      </c>
      <c r="T20" s="31">
        <v>52</v>
      </c>
      <c r="U20" s="31">
        <v>55</v>
      </c>
      <c r="V20" s="31">
        <v>61</v>
      </c>
      <c r="W20" s="104">
        <f t="shared" si="0"/>
        <v>70.666666666666671</v>
      </c>
    </row>
    <row r="21" spans="1:23" s="1" customFormat="1" ht="12" x14ac:dyDescent="0.2">
      <c r="A21" s="29">
        <v>1648023</v>
      </c>
      <c r="B21" s="29" t="s">
        <v>406</v>
      </c>
      <c r="C21" s="29" t="s">
        <v>19</v>
      </c>
      <c r="D21" s="29" t="s">
        <v>13</v>
      </c>
      <c r="E21" s="29" t="s">
        <v>14</v>
      </c>
      <c r="F21" s="29"/>
      <c r="G21" s="29" t="s">
        <v>20</v>
      </c>
      <c r="H21" s="29"/>
      <c r="I21" s="29" t="s">
        <v>17</v>
      </c>
      <c r="J21" s="30">
        <v>41852</v>
      </c>
      <c r="K21" s="32">
        <v>100</v>
      </c>
      <c r="L21" s="32">
        <v>100</v>
      </c>
      <c r="M21" s="32">
        <v>100</v>
      </c>
      <c r="N21" s="32">
        <v>100</v>
      </c>
      <c r="O21" s="32">
        <v>100</v>
      </c>
      <c r="P21" s="32">
        <v>100</v>
      </c>
      <c r="Q21" s="32">
        <v>100</v>
      </c>
      <c r="R21" s="32">
        <v>100</v>
      </c>
      <c r="S21" s="32">
        <v>100</v>
      </c>
      <c r="T21" s="32">
        <v>100</v>
      </c>
      <c r="U21" s="32">
        <v>100</v>
      </c>
      <c r="V21" s="32">
        <v>100</v>
      </c>
      <c r="W21" s="104">
        <f t="shared" si="0"/>
        <v>100</v>
      </c>
    </row>
    <row r="22" spans="1:23" s="1" customFormat="1" ht="12" x14ac:dyDescent="0.2">
      <c r="A22" s="29">
        <v>20096000</v>
      </c>
      <c r="B22" s="29" t="s">
        <v>316</v>
      </c>
      <c r="C22" s="29" t="s">
        <v>12</v>
      </c>
      <c r="D22" s="29" t="s">
        <v>13</v>
      </c>
      <c r="E22" s="29" t="s">
        <v>14</v>
      </c>
      <c r="F22" s="29"/>
      <c r="G22" s="29" t="s">
        <v>27</v>
      </c>
      <c r="H22" s="29"/>
      <c r="I22" s="29" t="s">
        <v>17</v>
      </c>
      <c r="J22" s="30">
        <v>41883</v>
      </c>
      <c r="K22" s="31">
        <v>0</v>
      </c>
      <c r="L22" s="31">
        <v>0</v>
      </c>
      <c r="M22" s="31">
        <v>69</v>
      </c>
      <c r="N22" s="32">
        <v>100</v>
      </c>
      <c r="O22" s="32">
        <v>100</v>
      </c>
      <c r="P22" s="32">
        <v>100</v>
      </c>
      <c r="Q22" s="32">
        <v>100</v>
      </c>
      <c r="R22" s="32">
        <v>100</v>
      </c>
      <c r="S22" s="32">
        <v>100</v>
      </c>
      <c r="T22" s="32">
        <v>99</v>
      </c>
      <c r="U22" s="32">
        <v>100</v>
      </c>
      <c r="V22" s="32">
        <v>100</v>
      </c>
      <c r="W22" s="104">
        <f t="shared" si="0"/>
        <v>80.666666666666671</v>
      </c>
    </row>
    <row r="23" spans="1:23" s="1" customFormat="1" ht="12" x14ac:dyDescent="0.2">
      <c r="A23" s="29">
        <v>1548043</v>
      </c>
      <c r="B23" s="29" t="s">
        <v>316</v>
      </c>
      <c r="C23" s="29" t="s">
        <v>19</v>
      </c>
      <c r="D23" s="29" t="s">
        <v>13</v>
      </c>
      <c r="E23" s="29" t="s">
        <v>14</v>
      </c>
      <c r="F23" s="29"/>
      <c r="G23" s="29" t="s">
        <v>20</v>
      </c>
      <c r="H23" s="29"/>
      <c r="I23" s="29" t="s">
        <v>17</v>
      </c>
      <c r="J23" s="30">
        <v>41883</v>
      </c>
      <c r="K23" s="31">
        <v>0</v>
      </c>
      <c r="L23" s="31">
        <v>0</v>
      </c>
      <c r="M23" s="31">
        <v>69</v>
      </c>
      <c r="N23" s="32">
        <v>100</v>
      </c>
      <c r="O23" s="32">
        <v>100</v>
      </c>
      <c r="P23" s="32">
        <v>100</v>
      </c>
      <c r="Q23" s="32">
        <v>100</v>
      </c>
      <c r="R23" s="32">
        <v>100</v>
      </c>
      <c r="S23" s="32">
        <v>100</v>
      </c>
      <c r="T23" s="32">
        <v>99</v>
      </c>
      <c r="U23" s="32">
        <v>99</v>
      </c>
      <c r="V23" s="32">
        <v>100</v>
      </c>
      <c r="W23" s="104">
        <f t="shared" si="0"/>
        <v>80.583333333333329</v>
      </c>
    </row>
    <row r="24" spans="1:23" s="1" customFormat="1" ht="12" x14ac:dyDescent="0.2">
      <c r="A24" s="29">
        <v>60651500</v>
      </c>
      <c r="B24" s="29" t="s">
        <v>407</v>
      </c>
      <c r="C24" s="29" t="s">
        <v>12</v>
      </c>
      <c r="D24" s="29" t="s">
        <v>13</v>
      </c>
      <c r="E24" s="29" t="s">
        <v>14</v>
      </c>
      <c r="F24" s="29"/>
      <c r="G24" s="29" t="s">
        <v>27</v>
      </c>
      <c r="H24" s="29"/>
      <c r="I24" s="29" t="s">
        <v>17</v>
      </c>
      <c r="J24" s="30">
        <v>41852</v>
      </c>
      <c r="K24" s="32">
        <v>100</v>
      </c>
      <c r="L24" s="32">
        <v>100</v>
      </c>
      <c r="M24" s="32">
        <v>100</v>
      </c>
      <c r="N24" s="33">
        <v>83</v>
      </c>
      <c r="O24" s="31">
        <v>9</v>
      </c>
      <c r="P24" s="31">
        <v>75</v>
      </c>
      <c r="Q24" s="31">
        <v>77</v>
      </c>
      <c r="R24" s="32">
        <v>94</v>
      </c>
      <c r="S24" s="32">
        <v>100</v>
      </c>
      <c r="T24" s="32">
        <v>99</v>
      </c>
      <c r="U24" s="32">
        <v>100</v>
      </c>
      <c r="V24" s="32">
        <v>100</v>
      </c>
      <c r="W24" s="104">
        <f t="shared" si="0"/>
        <v>86.416666666666671</v>
      </c>
    </row>
    <row r="25" spans="1:23" s="1" customFormat="1" ht="12" x14ac:dyDescent="0.2">
      <c r="A25" s="29">
        <v>1649023</v>
      </c>
      <c r="B25" s="29" t="s">
        <v>407</v>
      </c>
      <c r="C25" s="29" t="s">
        <v>19</v>
      </c>
      <c r="D25" s="29" t="s">
        <v>13</v>
      </c>
      <c r="E25" s="29" t="s">
        <v>14</v>
      </c>
      <c r="F25" s="29"/>
      <c r="G25" s="29" t="s">
        <v>20</v>
      </c>
      <c r="H25" s="29"/>
      <c r="I25" s="29" t="s">
        <v>17</v>
      </c>
      <c r="J25" s="30">
        <v>41852</v>
      </c>
      <c r="K25" s="32">
        <v>99</v>
      </c>
      <c r="L25" s="32">
        <v>100</v>
      </c>
      <c r="M25" s="32">
        <v>100</v>
      </c>
      <c r="N25" s="32">
        <v>100</v>
      </c>
      <c r="O25" s="32">
        <v>100</v>
      </c>
      <c r="P25" s="32">
        <v>100</v>
      </c>
      <c r="Q25" s="32">
        <v>99</v>
      </c>
      <c r="R25" s="32">
        <v>94</v>
      </c>
      <c r="S25" s="32">
        <v>100</v>
      </c>
      <c r="T25" s="32">
        <v>99</v>
      </c>
      <c r="U25" s="32">
        <v>100</v>
      </c>
      <c r="V25" s="32">
        <v>100</v>
      </c>
      <c r="W25" s="104">
        <f t="shared" si="0"/>
        <v>99.25</v>
      </c>
    </row>
    <row r="26" spans="1:23" s="1" customFormat="1" ht="12" x14ac:dyDescent="0.2">
      <c r="A26" s="29">
        <v>25130000</v>
      </c>
      <c r="B26" s="29" t="s">
        <v>408</v>
      </c>
      <c r="C26" s="29" t="s">
        <v>12</v>
      </c>
      <c r="D26" s="29" t="s">
        <v>13</v>
      </c>
      <c r="E26" s="29" t="s">
        <v>14</v>
      </c>
      <c r="F26" s="29"/>
      <c r="G26" s="29" t="s">
        <v>16</v>
      </c>
      <c r="H26" s="29"/>
      <c r="I26" s="29" t="s">
        <v>17</v>
      </c>
      <c r="J26" s="30">
        <v>41579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75</v>
      </c>
      <c r="W26" s="104">
        <f t="shared" si="0"/>
        <v>6.25</v>
      </c>
    </row>
    <row r="27" spans="1:23" s="1" customFormat="1" ht="12" x14ac:dyDescent="0.2">
      <c r="A27" s="29">
        <v>1550002</v>
      </c>
      <c r="B27" s="29" t="s">
        <v>408</v>
      </c>
      <c r="C27" s="29" t="s">
        <v>19</v>
      </c>
      <c r="D27" s="29" t="s">
        <v>13</v>
      </c>
      <c r="E27" s="29" t="s">
        <v>14</v>
      </c>
      <c r="F27" s="29"/>
      <c r="G27" s="29" t="s">
        <v>20</v>
      </c>
      <c r="H27" s="29"/>
      <c r="I27" s="29" t="s">
        <v>17</v>
      </c>
      <c r="J27" s="30">
        <v>41579</v>
      </c>
      <c r="K27" s="32">
        <v>100</v>
      </c>
      <c r="L27" s="32">
        <v>100</v>
      </c>
      <c r="M27" s="32">
        <v>100</v>
      </c>
      <c r="N27" s="32">
        <v>100</v>
      </c>
      <c r="O27" s="32">
        <v>100</v>
      </c>
      <c r="P27" s="32">
        <v>100</v>
      </c>
      <c r="Q27" s="32">
        <v>100</v>
      </c>
      <c r="R27" s="32">
        <v>100</v>
      </c>
      <c r="S27" s="32">
        <v>100</v>
      </c>
      <c r="T27" s="32">
        <v>99</v>
      </c>
      <c r="U27" s="32">
        <v>99</v>
      </c>
      <c r="V27" s="32">
        <v>99</v>
      </c>
      <c r="W27" s="104">
        <f t="shared" si="0"/>
        <v>99.75</v>
      </c>
    </row>
    <row r="28" spans="1:23" s="1" customFormat="1" ht="12.75" x14ac:dyDescent="0.2">
      <c r="A28" s="157" t="s">
        <v>55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33">
        <v>85</v>
      </c>
      <c r="L28" s="33">
        <v>82</v>
      </c>
      <c r="M28" s="33">
        <v>86</v>
      </c>
      <c r="N28" s="33">
        <v>84</v>
      </c>
      <c r="O28" s="31">
        <v>79</v>
      </c>
      <c r="P28" s="33">
        <v>89</v>
      </c>
      <c r="Q28" s="32">
        <v>93</v>
      </c>
      <c r="R28" s="33">
        <v>87</v>
      </c>
      <c r="S28" s="33">
        <v>86</v>
      </c>
      <c r="T28" s="33">
        <v>81</v>
      </c>
      <c r="U28" s="32">
        <v>93</v>
      </c>
      <c r="V28" s="32">
        <v>95</v>
      </c>
      <c r="W28" s="65">
        <f t="shared" si="0"/>
        <v>86.666666666666671</v>
      </c>
    </row>
    <row r="29" spans="1:23" s="1" customFormat="1" ht="11.25" x14ac:dyDescent="0.2">
      <c r="A29" s="29" t="s">
        <v>56</v>
      </c>
      <c r="B29" s="150" t="s">
        <v>57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</row>
    <row r="30" spans="1:23" s="1" customFormat="1" ht="11.25" x14ac:dyDescent="0.2">
      <c r="A30" s="29" t="s">
        <v>58</v>
      </c>
      <c r="B30" s="150" t="s">
        <v>59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</row>
    <row r="31" spans="1:23" s="1" customFormat="1" ht="11.25" x14ac:dyDescent="0.2">
      <c r="A31" s="29" t="s">
        <v>60</v>
      </c>
      <c r="B31" s="150" t="s">
        <v>61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</row>
    <row r="32" spans="1:23" s="1" customFormat="1" ht="11.25" x14ac:dyDescent="0.2">
      <c r="A32" s="29" t="s">
        <v>60</v>
      </c>
      <c r="B32" s="150" t="s">
        <v>62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</row>
    <row r="33" spans="1:23" s="1" customFormat="1" ht="11.25" x14ac:dyDescent="0.2">
      <c r="A33" s="29" t="s">
        <v>60</v>
      </c>
      <c r="B33" s="150" t="s">
        <v>63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</row>
    <row r="34" spans="1:23" s="1" customFormat="1" ht="11.25" x14ac:dyDescent="0.2">
      <c r="A34" s="29" t="s">
        <v>64</v>
      </c>
      <c r="B34" s="150" t="s">
        <v>65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</row>
    <row r="35" spans="1:23" s="1" customFormat="1" ht="11.25" x14ac:dyDescent="0.2">
      <c r="A35" s="151" t="s">
        <v>66</v>
      </c>
      <c r="B35" s="151"/>
      <c r="C35" s="151"/>
      <c r="D35" s="151"/>
      <c r="E35" s="151"/>
      <c r="F35" s="151"/>
      <c r="G35" s="152" t="s">
        <v>67</v>
      </c>
      <c r="H35" s="152"/>
      <c r="I35" s="152"/>
      <c r="J35" s="152"/>
      <c r="K35" s="152"/>
      <c r="L35" s="152"/>
      <c r="M35" s="153" t="s">
        <v>68</v>
      </c>
      <c r="N35" s="153"/>
      <c r="O35" s="153"/>
      <c r="P35" s="153"/>
      <c r="Q35" s="153"/>
      <c r="R35" s="153"/>
      <c r="S35" s="154" t="s">
        <v>69</v>
      </c>
      <c r="T35" s="154"/>
      <c r="U35" s="154"/>
      <c r="V35" s="154"/>
      <c r="W35" s="154"/>
    </row>
    <row r="36" spans="1:23" s="1" customFormat="1" ht="11.25" x14ac:dyDescent="0.2">
      <c r="A36" s="149" t="s">
        <v>70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</row>
  </sheetData>
  <mergeCells count="14">
    <mergeCell ref="B31:W31"/>
    <mergeCell ref="A1:V1"/>
    <mergeCell ref="A2:V2"/>
    <mergeCell ref="A28:J28"/>
    <mergeCell ref="B29:W29"/>
    <mergeCell ref="B30:W30"/>
    <mergeCell ref="A36:W36"/>
    <mergeCell ref="B32:W32"/>
    <mergeCell ref="B33:W33"/>
    <mergeCell ref="B34:W34"/>
    <mergeCell ref="A35:F35"/>
    <mergeCell ref="G35:L35"/>
    <mergeCell ref="M35:R35"/>
    <mergeCell ref="S35:W35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95" orientation="landscape" verticalDpi="0" r:id="rId1"/>
  <ignoredErrors>
    <ignoredError sqref="W4:W28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30"/>
  <sheetViews>
    <sheetView showGridLines="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10" bestFit="1" customWidth="1"/>
    <col min="2" max="2" width="11.42578125" customWidth="1"/>
    <col min="3" max="3" width="2.7109375" customWidth="1"/>
    <col min="4" max="4" width="3" customWidth="1"/>
    <col min="5" max="5" width="5" customWidth="1"/>
    <col min="6" max="6" width="5.140625" customWidth="1"/>
    <col min="7" max="7" width="9.85546875" customWidth="1"/>
    <col min="8" max="8" width="3.85546875" customWidth="1"/>
    <col min="9" max="9" width="3.140625" customWidth="1"/>
    <col min="10" max="10" width="5.85546875" customWidth="1"/>
    <col min="11" max="12" width="5.42578125" customWidth="1"/>
    <col min="13" max="13" width="6" customWidth="1"/>
    <col min="14" max="14" width="5.5703125" customWidth="1"/>
    <col min="15" max="15" width="5.85546875" customWidth="1"/>
    <col min="16" max="16" width="5.5703125" customWidth="1"/>
    <col min="17" max="17" width="5.140625" customWidth="1"/>
    <col min="18" max="18" width="5.7109375" customWidth="1"/>
    <col min="19" max="19" width="5.42578125" customWidth="1"/>
    <col min="20" max="20" width="5.7109375" customWidth="1"/>
    <col min="21" max="21" width="5.85546875" customWidth="1"/>
    <col min="22" max="22" width="5.7109375" customWidth="1"/>
    <col min="23" max="23" width="5.85546875" bestFit="1" customWidth="1"/>
  </cols>
  <sheetData>
    <row r="1" spans="1:23" s="1" customFormat="1" ht="12.75" x14ac:dyDescent="0.2">
      <c r="A1" s="155" t="s">
        <v>482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32"/>
      <c r="W1" s="66"/>
    </row>
    <row r="2" spans="1:23" s="1" customFormat="1" ht="12.75" customHeight="1" x14ac:dyDescent="0.2">
      <c r="A2" s="156" t="s">
        <v>493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34"/>
      <c r="W2" s="72"/>
    </row>
    <row r="3" spans="1:23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4" t="s">
        <v>338</v>
      </c>
    </row>
    <row r="4" spans="1:23" s="1" customFormat="1" ht="12" x14ac:dyDescent="0.2">
      <c r="A4" s="29">
        <v>33380000</v>
      </c>
      <c r="B4" s="29" t="s">
        <v>125</v>
      </c>
      <c r="C4" s="29" t="s">
        <v>12</v>
      </c>
      <c r="D4" s="29" t="s">
        <v>13</v>
      </c>
      <c r="E4" s="29" t="s">
        <v>14</v>
      </c>
      <c r="F4" s="29" t="s">
        <v>15</v>
      </c>
      <c r="G4" s="29" t="s">
        <v>32</v>
      </c>
      <c r="H4" s="29" t="s">
        <v>17</v>
      </c>
      <c r="I4" s="29" t="s">
        <v>126</v>
      </c>
      <c r="J4" s="30">
        <v>36861</v>
      </c>
      <c r="K4" s="32">
        <v>100</v>
      </c>
      <c r="L4" s="32">
        <v>100</v>
      </c>
      <c r="M4" s="32">
        <v>100</v>
      </c>
      <c r="N4" s="32">
        <v>100</v>
      </c>
      <c r="O4" s="32">
        <v>100</v>
      </c>
      <c r="P4" s="32">
        <v>100</v>
      </c>
      <c r="Q4" s="32">
        <v>100</v>
      </c>
      <c r="R4" s="32">
        <v>100</v>
      </c>
      <c r="S4" s="32">
        <v>100</v>
      </c>
      <c r="T4" s="32">
        <v>100</v>
      </c>
      <c r="U4" s="32">
        <v>100</v>
      </c>
      <c r="V4" s="32">
        <v>100</v>
      </c>
      <c r="W4" s="104">
        <f>AVERAGE(K4:V4)</f>
        <v>100</v>
      </c>
    </row>
    <row r="5" spans="1:23" s="1" customFormat="1" ht="12" x14ac:dyDescent="0.2">
      <c r="A5" s="29">
        <v>345000</v>
      </c>
      <c r="B5" s="29" t="s">
        <v>125</v>
      </c>
      <c r="C5" s="29" t="s">
        <v>19</v>
      </c>
      <c r="D5" s="29" t="s">
        <v>13</v>
      </c>
      <c r="E5" s="29" t="s">
        <v>14</v>
      </c>
      <c r="F5" s="29" t="s">
        <v>15</v>
      </c>
      <c r="G5" s="29" t="s">
        <v>20</v>
      </c>
      <c r="H5" s="29" t="s">
        <v>17</v>
      </c>
      <c r="I5" s="29" t="s">
        <v>126</v>
      </c>
      <c r="J5" s="30">
        <v>36861</v>
      </c>
      <c r="K5" s="31">
        <v>66</v>
      </c>
      <c r="L5" s="32">
        <v>100</v>
      </c>
      <c r="M5" s="32">
        <v>100</v>
      </c>
      <c r="N5" s="32">
        <v>100</v>
      </c>
      <c r="O5" s="32">
        <v>100</v>
      </c>
      <c r="P5" s="32">
        <v>100</v>
      </c>
      <c r="Q5" s="32">
        <v>100</v>
      </c>
      <c r="R5" s="32">
        <v>100</v>
      </c>
      <c r="S5" s="32">
        <v>100</v>
      </c>
      <c r="T5" s="32">
        <v>100</v>
      </c>
      <c r="U5" s="32">
        <v>100</v>
      </c>
      <c r="V5" s="32">
        <v>100</v>
      </c>
      <c r="W5" s="104">
        <f t="shared" ref="W5:W22" si="0">AVERAGE(K5:V5)</f>
        <v>97.166666666666671</v>
      </c>
    </row>
    <row r="6" spans="1:23" s="1" customFormat="1" ht="12" x14ac:dyDescent="0.2">
      <c r="A6" s="29">
        <v>33550000</v>
      </c>
      <c r="B6" s="29" t="s">
        <v>127</v>
      </c>
      <c r="C6" s="29" t="s">
        <v>12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17</v>
      </c>
      <c r="I6" s="29" t="s">
        <v>126</v>
      </c>
      <c r="J6" s="30">
        <v>41548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  <c r="R6" s="32">
        <v>100</v>
      </c>
      <c r="S6" s="32">
        <v>100</v>
      </c>
      <c r="T6" s="32">
        <v>100</v>
      </c>
      <c r="U6" s="32">
        <v>100</v>
      </c>
      <c r="V6" s="32">
        <v>100</v>
      </c>
      <c r="W6" s="104">
        <f t="shared" si="0"/>
        <v>100</v>
      </c>
    </row>
    <row r="7" spans="1:23" s="1" customFormat="1" ht="12" x14ac:dyDescent="0.2">
      <c r="A7" s="29">
        <v>443003</v>
      </c>
      <c r="B7" s="29" t="s">
        <v>127</v>
      </c>
      <c r="C7" s="29" t="s">
        <v>19</v>
      </c>
      <c r="D7" s="29" t="s">
        <v>13</v>
      </c>
      <c r="E7" s="29" t="s">
        <v>14</v>
      </c>
      <c r="F7" s="29" t="s">
        <v>15</v>
      </c>
      <c r="G7" s="29" t="s">
        <v>20</v>
      </c>
      <c r="H7" s="29" t="s">
        <v>17</v>
      </c>
      <c r="I7" s="29" t="s">
        <v>126</v>
      </c>
      <c r="J7" s="30">
        <v>41548</v>
      </c>
      <c r="K7" s="32">
        <v>100</v>
      </c>
      <c r="L7" s="32">
        <v>100</v>
      </c>
      <c r="M7" s="32">
        <v>100</v>
      </c>
      <c r="N7" s="32">
        <v>100</v>
      </c>
      <c r="O7" s="32">
        <v>100</v>
      </c>
      <c r="P7" s="32">
        <v>100</v>
      </c>
      <c r="Q7" s="32">
        <v>100</v>
      </c>
      <c r="R7" s="32">
        <v>100</v>
      </c>
      <c r="S7" s="32">
        <v>100</v>
      </c>
      <c r="T7" s="32">
        <v>100</v>
      </c>
      <c r="U7" s="32">
        <v>100</v>
      </c>
      <c r="V7" s="32">
        <v>100</v>
      </c>
      <c r="W7" s="104">
        <f t="shared" si="0"/>
        <v>100</v>
      </c>
    </row>
    <row r="8" spans="1:23" s="1" customFormat="1" ht="12" x14ac:dyDescent="0.2">
      <c r="A8" s="29">
        <v>33321000</v>
      </c>
      <c r="B8" s="29" t="s">
        <v>128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29" t="s">
        <v>17</v>
      </c>
      <c r="I8" s="29" t="s">
        <v>126</v>
      </c>
      <c r="J8" s="30">
        <v>37196</v>
      </c>
      <c r="K8" s="32">
        <v>100</v>
      </c>
      <c r="L8" s="32">
        <v>100</v>
      </c>
      <c r="M8" s="32">
        <v>100</v>
      </c>
      <c r="N8" s="32">
        <v>100</v>
      </c>
      <c r="O8" s="32">
        <v>100</v>
      </c>
      <c r="P8" s="32">
        <v>100</v>
      </c>
      <c r="Q8" s="32">
        <v>100</v>
      </c>
      <c r="R8" s="32">
        <v>100</v>
      </c>
      <c r="S8" s="32">
        <v>100</v>
      </c>
      <c r="T8" s="32">
        <v>100</v>
      </c>
      <c r="U8" s="31">
        <v>63</v>
      </c>
      <c r="V8" s="31">
        <v>31</v>
      </c>
      <c r="W8" s="104">
        <f t="shared" si="0"/>
        <v>91.166666666666671</v>
      </c>
    </row>
    <row r="9" spans="1:23" s="1" customFormat="1" ht="12" x14ac:dyDescent="0.2">
      <c r="A9" s="29">
        <v>0</v>
      </c>
      <c r="B9" s="29" t="s">
        <v>128</v>
      </c>
      <c r="C9" s="29" t="s">
        <v>19</v>
      </c>
      <c r="D9" s="29" t="s">
        <v>13</v>
      </c>
      <c r="E9" s="29" t="s">
        <v>14</v>
      </c>
      <c r="F9" s="29" t="s">
        <v>15</v>
      </c>
      <c r="G9" s="29" t="s">
        <v>20</v>
      </c>
      <c r="H9" s="29" t="s">
        <v>17</v>
      </c>
      <c r="I9" s="29" t="s">
        <v>126</v>
      </c>
      <c r="J9" s="30">
        <v>37196</v>
      </c>
      <c r="K9" s="32">
        <v>100</v>
      </c>
      <c r="L9" s="32">
        <v>100</v>
      </c>
      <c r="M9" s="32">
        <v>100</v>
      </c>
      <c r="N9" s="32">
        <v>100</v>
      </c>
      <c r="O9" s="32">
        <v>100</v>
      </c>
      <c r="P9" s="32">
        <v>100</v>
      </c>
      <c r="Q9" s="32">
        <v>100</v>
      </c>
      <c r="R9" s="32">
        <v>97</v>
      </c>
      <c r="S9" s="32">
        <v>100</v>
      </c>
      <c r="T9" s="32">
        <v>100</v>
      </c>
      <c r="U9" s="31">
        <v>62</v>
      </c>
      <c r="V9" s="31">
        <v>72</v>
      </c>
      <c r="W9" s="104">
        <f t="shared" si="0"/>
        <v>94.25</v>
      </c>
    </row>
    <row r="10" spans="1:23" s="1" customFormat="1" ht="12" x14ac:dyDescent="0.2">
      <c r="A10" s="29">
        <v>33770000</v>
      </c>
      <c r="B10" s="29" t="s">
        <v>129</v>
      </c>
      <c r="C10" s="29" t="s">
        <v>12</v>
      </c>
      <c r="D10" s="29" t="s">
        <v>13</v>
      </c>
      <c r="E10" s="29" t="s">
        <v>14</v>
      </c>
      <c r="F10" s="29" t="s">
        <v>15</v>
      </c>
      <c r="G10" s="29" t="s">
        <v>16</v>
      </c>
      <c r="H10" s="29" t="s">
        <v>17</v>
      </c>
      <c r="I10" s="29" t="s">
        <v>126</v>
      </c>
      <c r="J10" s="30">
        <v>41487</v>
      </c>
      <c r="K10" s="32">
        <v>100</v>
      </c>
      <c r="L10" s="32">
        <v>100</v>
      </c>
      <c r="M10" s="32">
        <v>100</v>
      </c>
      <c r="N10" s="32">
        <v>100</v>
      </c>
      <c r="O10" s="32">
        <v>100</v>
      </c>
      <c r="P10" s="32">
        <v>100</v>
      </c>
      <c r="Q10" s="32">
        <v>100</v>
      </c>
      <c r="R10" s="32">
        <v>100</v>
      </c>
      <c r="S10" s="32">
        <v>100</v>
      </c>
      <c r="T10" s="32">
        <v>99</v>
      </c>
      <c r="U10" s="32">
        <v>100</v>
      </c>
      <c r="V10" s="32">
        <v>100</v>
      </c>
      <c r="W10" s="104">
        <f t="shared" si="0"/>
        <v>99.916666666666671</v>
      </c>
    </row>
    <row r="11" spans="1:23" s="1" customFormat="1" ht="12" x14ac:dyDescent="0.2">
      <c r="A11" s="29">
        <v>343001</v>
      </c>
      <c r="B11" s="29" t="s">
        <v>129</v>
      </c>
      <c r="C11" s="29" t="s">
        <v>19</v>
      </c>
      <c r="D11" s="29" t="s">
        <v>13</v>
      </c>
      <c r="E11" s="29" t="s">
        <v>14</v>
      </c>
      <c r="F11" s="29" t="s">
        <v>15</v>
      </c>
      <c r="G11" s="29" t="s">
        <v>20</v>
      </c>
      <c r="H11" s="29" t="s">
        <v>17</v>
      </c>
      <c r="I11" s="29" t="s">
        <v>126</v>
      </c>
      <c r="J11" s="30">
        <v>41487</v>
      </c>
      <c r="K11" s="32">
        <v>100</v>
      </c>
      <c r="L11" s="32">
        <v>100</v>
      </c>
      <c r="M11" s="32">
        <v>100</v>
      </c>
      <c r="N11" s="32">
        <v>100</v>
      </c>
      <c r="O11" s="32">
        <v>100</v>
      </c>
      <c r="P11" s="32">
        <v>100</v>
      </c>
      <c r="Q11" s="32">
        <v>100</v>
      </c>
      <c r="R11" s="32">
        <v>100</v>
      </c>
      <c r="S11" s="32">
        <v>100</v>
      </c>
      <c r="T11" s="32">
        <v>100</v>
      </c>
      <c r="U11" s="32">
        <v>100</v>
      </c>
      <c r="V11" s="32">
        <v>100</v>
      </c>
      <c r="W11" s="104">
        <f t="shared" si="0"/>
        <v>100</v>
      </c>
    </row>
    <row r="12" spans="1:23" s="1" customFormat="1" ht="12" x14ac:dyDescent="0.2">
      <c r="A12" s="29">
        <v>33273000</v>
      </c>
      <c r="B12" s="29" t="s">
        <v>130</v>
      </c>
      <c r="C12" s="29" t="s">
        <v>12</v>
      </c>
      <c r="D12" s="29" t="s">
        <v>13</v>
      </c>
      <c r="E12" s="29" t="s">
        <v>14</v>
      </c>
      <c r="F12" s="29" t="s">
        <v>15</v>
      </c>
      <c r="G12" s="29" t="s">
        <v>16</v>
      </c>
      <c r="H12" s="29" t="s">
        <v>17</v>
      </c>
      <c r="I12" s="29" t="s">
        <v>126</v>
      </c>
      <c r="J12" s="30">
        <v>41518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5</v>
      </c>
      <c r="R12" s="31">
        <v>4</v>
      </c>
      <c r="S12" s="31">
        <v>0</v>
      </c>
      <c r="T12" s="31">
        <v>0</v>
      </c>
      <c r="U12" s="31">
        <v>57</v>
      </c>
      <c r="V12" s="33">
        <v>82</v>
      </c>
      <c r="W12" s="104">
        <f t="shared" si="0"/>
        <v>12.333333333333334</v>
      </c>
    </row>
    <row r="13" spans="1:23" s="1" customFormat="1" ht="12" x14ac:dyDescent="0.2">
      <c r="A13" s="29">
        <v>0</v>
      </c>
      <c r="B13" s="29" t="s">
        <v>130</v>
      </c>
      <c r="C13" s="29" t="s">
        <v>19</v>
      </c>
      <c r="D13" s="29" t="s">
        <v>13</v>
      </c>
      <c r="E13" s="29" t="s">
        <v>14</v>
      </c>
      <c r="F13" s="29" t="s">
        <v>15</v>
      </c>
      <c r="G13" s="29" t="s">
        <v>20</v>
      </c>
      <c r="H13" s="29" t="s">
        <v>17</v>
      </c>
      <c r="I13" s="29" t="s">
        <v>126</v>
      </c>
      <c r="J13" s="30">
        <v>41518</v>
      </c>
      <c r="K13" s="32">
        <v>100</v>
      </c>
      <c r="L13" s="32">
        <v>100</v>
      </c>
      <c r="M13" s="32">
        <v>94</v>
      </c>
      <c r="N13" s="32">
        <v>100</v>
      </c>
      <c r="O13" s="32">
        <v>90</v>
      </c>
      <c r="P13" s="31">
        <v>2</v>
      </c>
      <c r="Q13" s="31">
        <v>13</v>
      </c>
      <c r="R13" s="31">
        <v>4</v>
      </c>
      <c r="S13" s="31">
        <v>0</v>
      </c>
      <c r="T13" s="31">
        <v>0</v>
      </c>
      <c r="U13" s="31">
        <v>56</v>
      </c>
      <c r="V13" s="33">
        <v>82</v>
      </c>
      <c r="W13" s="104">
        <f t="shared" si="0"/>
        <v>53.416666666666664</v>
      </c>
    </row>
    <row r="14" spans="1:23" s="1" customFormat="1" ht="12" x14ac:dyDescent="0.2">
      <c r="A14" s="29">
        <v>33281000</v>
      </c>
      <c r="B14" s="29" t="s">
        <v>131</v>
      </c>
      <c r="C14" s="29" t="s">
        <v>12</v>
      </c>
      <c r="D14" s="29" t="s">
        <v>13</v>
      </c>
      <c r="E14" s="29" t="s">
        <v>14</v>
      </c>
      <c r="F14" s="29" t="s">
        <v>15</v>
      </c>
      <c r="G14" s="29" t="s">
        <v>16</v>
      </c>
      <c r="H14" s="29" t="s">
        <v>17</v>
      </c>
      <c r="I14" s="29" t="s">
        <v>126</v>
      </c>
      <c r="J14" s="30">
        <v>41518</v>
      </c>
      <c r="K14" s="31">
        <v>0</v>
      </c>
      <c r="L14" s="31">
        <v>0</v>
      </c>
      <c r="M14" s="31">
        <v>0</v>
      </c>
      <c r="N14" s="32">
        <v>91</v>
      </c>
      <c r="O14" s="32">
        <v>100</v>
      </c>
      <c r="P14" s="32">
        <v>100</v>
      </c>
      <c r="Q14" s="32">
        <v>80</v>
      </c>
      <c r="R14" s="31">
        <v>0</v>
      </c>
      <c r="S14" s="31">
        <v>0</v>
      </c>
      <c r="T14" s="31">
        <v>22</v>
      </c>
      <c r="U14" s="32">
        <v>100</v>
      </c>
      <c r="V14" s="32">
        <v>100</v>
      </c>
      <c r="W14" s="104">
        <f t="shared" si="0"/>
        <v>49.416666666666664</v>
      </c>
    </row>
    <row r="15" spans="1:23" s="1" customFormat="1" ht="12" x14ac:dyDescent="0.2">
      <c r="A15" s="29">
        <v>444005</v>
      </c>
      <c r="B15" s="29" t="s">
        <v>131</v>
      </c>
      <c r="C15" s="29" t="s">
        <v>19</v>
      </c>
      <c r="D15" s="29" t="s">
        <v>13</v>
      </c>
      <c r="E15" s="29" t="s">
        <v>14</v>
      </c>
      <c r="F15" s="29" t="s">
        <v>15</v>
      </c>
      <c r="G15" s="29" t="s">
        <v>20</v>
      </c>
      <c r="H15" s="29" t="s">
        <v>17</v>
      </c>
      <c r="I15" s="29" t="s">
        <v>126</v>
      </c>
      <c r="J15" s="30">
        <v>41518</v>
      </c>
      <c r="K15" s="32">
        <v>100</v>
      </c>
      <c r="L15" s="32">
        <v>99</v>
      </c>
      <c r="M15" s="32">
        <v>100</v>
      </c>
      <c r="N15" s="32">
        <v>100</v>
      </c>
      <c r="O15" s="32">
        <v>100</v>
      </c>
      <c r="P15" s="32">
        <v>100</v>
      </c>
      <c r="Q15" s="32">
        <v>100</v>
      </c>
      <c r="R15" s="32">
        <v>95</v>
      </c>
      <c r="S15" s="31">
        <v>0</v>
      </c>
      <c r="T15" s="31">
        <v>22</v>
      </c>
      <c r="U15" s="32">
        <v>100</v>
      </c>
      <c r="V15" s="32">
        <v>100</v>
      </c>
      <c r="W15" s="104">
        <f t="shared" si="0"/>
        <v>84.666666666666671</v>
      </c>
    </row>
    <row r="16" spans="1:23" s="1" customFormat="1" ht="12" x14ac:dyDescent="0.2">
      <c r="A16" s="29">
        <v>33661000</v>
      </c>
      <c r="B16" s="29" t="s">
        <v>133</v>
      </c>
      <c r="C16" s="29" t="s">
        <v>12</v>
      </c>
      <c r="D16" s="29" t="s">
        <v>13</v>
      </c>
      <c r="E16" s="29" t="s">
        <v>14</v>
      </c>
      <c r="F16" s="29" t="s">
        <v>15</v>
      </c>
      <c r="G16" s="29" t="s">
        <v>16</v>
      </c>
      <c r="H16" s="29" t="s">
        <v>17</v>
      </c>
      <c r="I16" s="29" t="s">
        <v>126</v>
      </c>
      <c r="J16" s="30">
        <v>41518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32">
        <v>100</v>
      </c>
      <c r="W16" s="104">
        <f t="shared" si="0"/>
        <v>100</v>
      </c>
    </row>
    <row r="17" spans="1:23" s="1" customFormat="1" ht="12" x14ac:dyDescent="0.2">
      <c r="A17" s="29">
        <v>344007</v>
      </c>
      <c r="B17" s="29" t="s">
        <v>133</v>
      </c>
      <c r="C17" s="29" t="s">
        <v>19</v>
      </c>
      <c r="D17" s="29" t="s">
        <v>13</v>
      </c>
      <c r="E17" s="29" t="s">
        <v>14</v>
      </c>
      <c r="F17" s="29" t="s">
        <v>15</v>
      </c>
      <c r="G17" s="29" t="s">
        <v>20</v>
      </c>
      <c r="H17" s="29" t="s">
        <v>17</v>
      </c>
      <c r="I17" s="29" t="s">
        <v>126</v>
      </c>
      <c r="J17" s="30">
        <v>41518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32">
        <v>100</v>
      </c>
      <c r="W17" s="104">
        <f t="shared" si="0"/>
        <v>100</v>
      </c>
    </row>
    <row r="18" spans="1:23" s="1" customFormat="1" ht="12" x14ac:dyDescent="0.2">
      <c r="A18" s="29">
        <v>33260000</v>
      </c>
      <c r="B18" s="29" t="s">
        <v>134</v>
      </c>
      <c r="C18" s="29" t="s">
        <v>12</v>
      </c>
      <c r="D18" s="29" t="s">
        <v>13</v>
      </c>
      <c r="E18" s="29" t="s">
        <v>14</v>
      </c>
      <c r="F18" s="29" t="s">
        <v>15</v>
      </c>
      <c r="G18" s="29" t="s">
        <v>16</v>
      </c>
      <c r="H18" s="29" t="s">
        <v>17</v>
      </c>
      <c r="I18" s="29" t="s">
        <v>126</v>
      </c>
      <c r="J18" s="30">
        <v>41518</v>
      </c>
      <c r="K18" s="32">
        <v>100</v>
      </c>
      <c r="L18" s="32">
        <v>100</v>
      </c>
      <c r="M18" s="31">
        <v>13</v>
      </c>
      <c r="N18" s="31">
        <v>0</v>
      </c>
      <c r="O18" s="31">
        <v>0</v>
      </c>
      <c r="P18" s="31">
        <v>9</v>
      </c>
      <c r="Q18" s="32">
        <v>100</v>
      </c>
      <c r="R18" s="32">
        <v>100</v>
      </c>
      <c r="S18" s="32">
        <v>100</v>
      </c>
      <c r="T18" s="32">
        <v>100</v>
      </c>
      <c r="U18" s="32">
        <v>100</v>
      </c>
      <c r="V18" s="32">
        <v>100</v>
      </c>
      <c r="W18" s="104">
        <f t="shared" si="0"/>
        <v>68.5</v>
      </c>
    </row>
    <row r="19" spans="1:23" s="1" customFormat="1" ht="12" x14ac:dyDescent="0.2">
      <c r="A19" s="29">
        <v>444008</v>
      </c>
      <c r="B19" s="29" t="s">
        <v>134</v>
      </c>
      <c r="C19" s="29" t="s">
        <v>19</v>
      </c>
      <c r="D19" s="29" t="s">
        <v>13</v>
      </c>
      <c r="E19" s="29" t="s">
        <v>14</v>
      </c>
      <c r="F19" s="29" t="s">
        <v>15</v>
      </c>
      <c r="G19" s="29" t="s">
        <v>20</v>
      </c>
      <c r="H19" s="29" t="s">
        <v>17</v>
      </c>
      <c r="I19" s="29" t="s">
        <v>126</v>
      </c>
      <c r="J19" s="30">
        <v>41518</v>
      </c>
      <c r="K19" s="32">
        <v>100</v>
      </c>
      <c r="L19" s="32">
        <v>100</v>
      </c>
      <c r="M19" s="33">
        <v>86</v>
      </c>
      <c r="N19" s="31">
        <v>2</v>
      </c>
      <c r="O19" s="31">
        <v>3</v>
      </c>
      <c r="P19" s="31">
        <v>34</v>
      </c>
      <c r="Q19" s="32">
        <v>100</v>
      </c>
      <c r="R19" s="32">
        <v>100</v>
      </c>
      <c r="S19" s="32">
        <v>100</v>
      </c>
      <c r="T19" s="32">
        <v>100</v>
      </c>
      <c r="U19" s="32">
        <v>100</v>
      </c>
      <c r="V19" s="32">
        <v>100</v>
      </c>
      <c r="W19" s="104">
        <f t="shared" si="0"/>
        <v>77.083333333333329</v>
      </c>
    </row>
    <row r="20" spans="1:23" s="1" customFormat="1" ht="12" x14ac:dyDescent="0.2">
      <c r="A20" s="29">
        <v>33760000</v>
      </c>
      <c r="B20" s="29" t="s">
        <v>135</v>
      </c>
      <c r="C20" s="29" t="s">
        <v>12</v>
      </c>
      <c r="D20" s="29" t="s">
        <v>13</v>
      </c>
      <c r="E20" s="29" t="s">
        <v>14</v>
      </c>
      <c r="F20" s="29" t="s">
        <v>15</v>
      </c>
      <c r="G20" s="29" t="s">
        <v>16</v>
      </c>
      <c r="H20" s="29" t="s">
        <v>17</v>
      </c>
      <c r="I20" s="29" t="s">
        <v>126</v>
      </c>
      <c r="J20" s="30">
        <v>41487</v>
      </c>
      <c r="K20" s="32">
        <v>100</v>
      </c>
      <c r="L20" s="32">
        <v>100</v>
      </c>
      <c r="M20" s="32">
        <v>100</v>
      </c>
      <c r="N20" s="32">
        <v>99</v>
      </c>
      <c r="O20" s="32">
        <v>100</v>
      </c>
      <c r="P20" s="32">
        <v>100</v>
      </c>
      <c r="Q20" s="32">
        <v>100</v>
      </c>
      <c r="R20" s="32">
        <v>100</v>
      </c>
      <c r="S20" s="32">
        <v>98</v>
      </c>
      <c r="T20" s="32">
        <v>100</v>
      </c>
      <c r="U20" s="32">
        <v>100</v>
      </c>
      <c r="V20" s="32">
        <v>100</v>
      </c>
      <c r="W20" s="104">
        <f t="shared" si="0"/>
        <v>99.75</v>
      </c>
    </row>
    <row r="21" spans="1:23" s="1" customFormat="1" ht="12" x14ac:dyDescent="0.2">
      <c r="A21" s="29">
        <v>343012</v>
      </c>
      <c r="B21" s="29" t="s">
        <v>135</v>
      </c>
      <c r="C21" s="29" t="s">
        <v>19</v>
      </c>
      <c r="D21" s="29" t="s">
        <v>13</v>
      </c>
      <c r="E21" s="29" t="s">
        <v>14</v>
      </c>
      <c r="F21" s="29" t="s">
        <v>15</v>
      </c>
      <c r="G21" s="29" t="s">
        <v>20</v>
      </c>
      <c r="H21" s="29" t="s">
        <v>17</v>
      </c>
      <c r="I21" s="29" t="s">
        <v>126</v>
      </c>
      <c r="J21" s="30">
        <v>41487</v>
      </c>
      <c r="K21" s="32">
        <v>100</v>
      </c>
      <c r="L21" s="32">
        <v>100</v>
      </c>
      <c r="M21" s="32">
        <v>100</v>
      </c>
      <c r="N21" s="32">
        <v>100</v>
      </c>
      <c r="O21" s="32">
        <v>100</v>
      </c>
      <c r="P21" s="32">
        <v>100</v>
      </c>
      <c r="Q21" s="32">
        <v>100</v>
      </c>
      <c r="R21" s="32">
        <v>100</v>
      </c>
      <c r="S21" s="32">
        <v>100</v>
      </c>
      <c r="T21" s="32">
        <v>100</v>
      </c>
      <c r="U21" s="32">
        <v>100</v>
      </c>
      <c r="V21" s="32">
        <v>100</v>
      </c>
      <c r="W21" s="104">
        <f t="shared" si="0"/>
        <v>100</v>
      </c>
    </row>
    <row r="22" spans="1:23" s="1" customFormat="1" ht="12.75" x14ac:dyDescent="0.2">
      <c r="A22" s="157" t="s">
        <v>55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9">
        <f>AVERAGE(K4:K21)</f>
        <v>85.375</v>
      </c>
      <c r="L22" s="19">
        <f t="shared" ref="L22:V22" si="1">AVERAGE(L4:L21)</f>
        <v>87.4375</v>
      </c>
      <c r="M22" s="19">
        <f t="shared" si="1"/>
        <v>80.8125</v>
      </c>
      <c r="N22" s="19">
        <f t="shared" si="1"/>
        <v>80.75</v>
      </c>
      <c r="O22" s="19">
        <f t="shared" si="1"/>
        <v>80.8125</v>
      </c>
      <c r="P22" s="19">
        <f t="shared" si="1"/>
        <v>77.8125</v>
      </c>
      <c r="Q22" s="19">
        <f t="shared" si="1"/>
        <v>87.375</v>
      </c>
      <c r="R22" s="19">
        <f t="shared" si="1"/>
        <v>81.25</v>
      </c>
      <c r="S22" s="19">
        <f t="shared" si="1"/>
        <v>74.875</v>
      </c>
      <c r="T22" s="19">
        <f t="shared" si="1"/>
        <v>77.6875</v>
      </c>
      <c r="U22" s="19">
        <f t="shared" si="1"/>
        <v>89.875</v>
      </c>
      <c r="V22" s="19">
        <f t="shared" si="1"/>
        <v>92.611111111111114</v>
      </c>
      <c r="W22" s="65">
        <f t="shared" si="0"/>
        <v>83.056134259259252</v>
      </c>
    </row>
    <row r="23" spans="1:23" s="1" customFormat="1" ht="11.25" x14ac:dyDescent="0.2">
      <c r="A23" s="29" t="s">
        <v>56</v>
      </c>
      <c r="B23" s="150" t="s">
        <v>57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</row>
    <row r="24" spans="1:23" s="1" customFormat="1" ht="11.25" x14ac:dyDescent="0.2">
      <c r="A24" s="29" t="s">
        <v>58</v>
      </c>
      <c r="B24" s="150" t="s">
        <v>59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</row>
    <row r="25" spans="1:23" s="1" customFormat="1" ht="11.25" x14ac:dyDescent="0.2">
      <c r="A25" s="29" t="s">
        <v>60</v>
      </c>
      <c r="B25" s="150" t="s">
        <v>61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</row>
    <row r="26" spans="1:23" s="1" customFormat="1" ht="11.25" x14ac:dyDescent="0.2">
      <c r="A26" s="29" t="s">
        <v>60</v>
      </c>
      <c r="B26" s="150" t="s">
        <v>62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</row>
    <row r="27" spans="1:23" s="1" customFormat="1" ht="11.25" x14ac:dyDescent="0.2">
      <c r="A27" s="29" t="s">
        <v>60</v>
      </c>
      <c r="B27" s="150" t="s">
        <v>63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</row>
    <row r="28" spans="1:23" s="1" customFormat="1" ht="11.25" x14ac:dyDescent="0.2">
      <c r="A28" s="29" t="s">
        <v>64</v>
      </c>
      <c r="B28" s="150" t="s">
        <v>65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</row>
    <row r="29" spans="1:23" s="1" customFormat="1" ht="11.25" x14ac:dyDescent="0.2">
      <c r="A29" s="151" t="s">
        <v>66</v>
      </c>
      <c r="B29" s="151"/>
      <c r="C29" s="151"/>
      <c r="D29" s="151"/>
      <c r="E29" s="151"/>
      <c r="F29" s="151"/>
      <c r="G29" s="152" t="s">
        <v>67</v>
      </c>
      <c r="H29" s="152"/>
      <c r="I29" s="152"/>
      <c r="J29" s="152"/>
      <c r="K29" s="152"/>
      <c r="L29" s="152"/>
      <c r="M29" s="153" t="s">
        <v>68</v>
      </c>
      <c r="N29" s="153"/>
      <c r="O29" s="153"/>
      <c r="P29" s="153"/>
      <c r="Q29" s="153"/>
      <c r="R29" s="153"/>
      <c r="S29" s="154" t="s">
        <v>69</v>
      </c>
      <c r="T29" s="154"/>
      <c r="U29" s="154"/>
      <c r="V29" s="154"/>
      <c r="W29" s="154"/>
    </row>
    <row r="30" spans="1:23" s="1" customFormat="1" ht="11.25" x14ac:dyDescent="0.2">
      <c r="A30" s="149" t="s">
        <v>70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</row>
  </sheetData>
  <mergeCells count="14">
    <mergeCell ref="B25:W25"/>
    <mergeCell ref="A1:V1"/>
    <mergeCell ref="A2:V2"/>
    <mergeCell ref="A22:J22"/>
    <mergeCell ref="B23:W23"/>
    <mergeCell ref="B24:W24"/>
    <mergeCell ref="A30:W30"/>
    <mergeCell ref="B26:W26"/>
    <mergeCell ref="B27:W27"/>
    <mergeCell ref="B28:W28"/>
    <mergeCell ref="A29:F29"/>
    <mergeCell ref="G29:L29"/>
    <mergeCell ref="M29:R29"/>
    <mergeCell ref="S29:W29"/>
  </mergeCells>
  <printOptions horizontalCentered="1"/>
  <pageMargins left="0.19685039370078741" right="0.19685039370078741" top="0.39370078740157483" bottom="0.19685039370078741" header="0.19685039370078741" footer="0.19685039370078741"/>
  <pageSetup paperSize="9" orientation="landscape" verticalDpi="0" r:id="rId1"/>
  <ignoredErrors>
    <ignoredError sqref="W4:W22 K22:V22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34"/>
  <sheetViews>
    <sheetView showGridLines="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10" bestFit="1" customWidth="1"/>
    <col min="2" max="2" width="20.8554687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9.85546875" bestFit="1" customWidth="1"/>
    <col min="8" max="8" width="3.85546875" bestFit="1" customWidth="1"/>
    <col min="9" max="9" width="3" bestFit="1" customWidth="1"/>
    <col min="10" max="10" width="5.85546875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3" s="1" customFormat="1" ht="12.75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</row>
    <row r="2" spans="1:23" s="1" customFormat="1" ht="12.75" x14ac:dyDescent="0.2">
      <c r="A2" s="134" t="s">
        <v>495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67"/>
    </row>
    <row r="3" spans="1:23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5" t="s">
        <v>338</v>
      </c>
    </row>
    <row r="4" spans="1:23" s="1" customFormat="1" ht="12" x14ac:dyDescent="0.2">
      <c r="A4" s="29">
        <v>66280000</v>
      </c>
      <c r="B4" s="29" t="s">
        <v>150</v>
      </c>
      <c r="C4" s="29" t="s">
        <v>12</v>
      </c>
      <c r="D4" s="29" t="s">
        <v>13</v>
      </c>
      <c r="E4" s="29" t="s">
        <v>14</v>
      </c>
      <c r="F4" s="29" t="s">
        <v>15</v>
      </c>
      <c r="G4" s="29" t="s">
        <v>16</v>
      </c>
      <c r="H4" s="29" t="s">
        <v>17</v>
      </c>
      <c r="I4" s="29" t="s">
        <v>147</v>
      </c>
      <c r="J4" s="30">
        <v>40848</v>
      </c>
      <c r="K4" s="32">
        <v>100</v>
      </c>
      <c r="L4" s="32">
        <v>100</v>
      </c>
      <c r="M4" s="32">
        <v>100</v>
      </c>
      <c r="N4" s="32">
        <v>100</v>
      </c>
      <c r="O4" s="32">
        <v>100</v>
      </c>
      <c r="P4" s="32">
        <v>100</v>
      </c>
      <c r="Q4" s="32">
        <v>100</v>
      </c>
      <c r="R4" s="32">
        <v>100</v>
      </c>
      <c r="S4" s="33">
        <v>82</v>
      </c>
      <c r="T4" s="31">
        <v>45</v>
      </c>
      <c r="U4" s="32">
        <v>100</v>
      </c>
      <c r="V4" s="33">
        <v>89</v>
      </c>
      <c r="W4" s="105">
        <f>AVERAGE(K4:V4)</f>
        <v>93</v>
      </c>
    </row>
    <row r="5" spans="1:23" s="1" customFormat="1" ht="12" x14ac:dyDescent="0.2">
      <c r="A5" s="29">
        <v>1655002</v>
      </c>
      <c r="B5" s="29" t="s">
        <v>150</v>
      </c>
      <c r="C5" s="29" t="s">
        <v>19</v>
      </c>
      <c r="D5" s="29" t="s">
        <v>13</v>
      </c>
      <c r="E5" s="29" t="s">
        <v>14</v>
      </c>
      <c r="F5" s="29" t="s">
        <v>15</v>
      </c>
      <c r="G5" s="29" t="s">
        <v>20</v>
      </c>
      <c r="H5" s="29" t="s">
        <v>17</v>
      </c>
      <c r="I5" s="29" t="s">
        <v>147</v>
      </c>
      <c r="J5" s="30">
        <v>40848</v>
      </c>
      <c r="K5" s="32">
        <v>100</v>
      </c>
      <c r="L5" s="32">
        <v>99</v>
      </c>
      <c r="M5" s="32">
        <v>100</v>
      </c>
      <c r="N5" s="32">
        <v>100</v>
      </c>
      <c r="O5" s="32">
        <v>100</v>
      </c>
      <c r="P5" s="32">
        <v>100</v>
      </c>
      <c r="Q5" s="32">
        <v>100</v>
      </c>
      <c r="R5" s="32">
        <v>100</v>
      </c>
      <c r="S5" s="33">
        <v>82</v>
      </c>
      <c r="T5" s="31">
        <v>45</v>
      </c>
      <c r="U5" s="32">
        <v>100</v>
      </c>
      <c r="V5" s="33">
        <v>89</v>
      </c>
      <c r="W5" s="105">
        <f t="shared" ref="W5:W26" si="0">AVERAGE(K5:V5)</f>
        <v>92.916666666666671</v>
      </c>
    </row>
    <row r="6" spans="1:23" s="1" customFormat="1" ht="12" x14ac:dyDescent="0.2">
      <c r="A6" s="29">
        <v>66010000</v>
      </c>
      <c r="B6" s="29" t="s">
        <v>355</v>
      </c>
      <c r="C6" s="29" t="s">
        <v>12</v>
      </c>
      <c r="D6" s="29" t="s">
        <v>13</v>
      </c>
      <c r="E6" s="29" t="s">
        <v>14</v>
      </c>
      <c r="F6" s="29" t="s">
        <v>31</v>
      </c>
      <c r="G6" s="29" t="s">
        <v>32</v>
      </c>
      <c r="H6" s="29" t="s">
        <v>33</v>
      </c>
      <c r="I6" s="29" t="s">
        <v>147</v>
      </c>
      <c r="J6" s="30">
        <v>35217</v>
      </c>
      <c r="K6" s="31">
        <v>0</v>
      </c>
      <c r="L6" s="31">
        <v>0</v>
      </c>
      <c r="M6" s="31">
        <v>76</v>
      </c>
      <c r="N6" s="32">
        <v>100</v>
      </c>
      <c r="O6" s="32">
        <v>100</v>
      </c>
      <c r="P6" s="32">
        <v>100</v>
      </c>
      <c r="Q6" s="32">
        <v>100</v>
      </c>
      <c r="R6" s="32">
        <v>100</v>
      </c>
      <c r="S6" s="32">
        <v>100</v>
      </c>
      <c r="T6" s="32">
        <v>100</v>
      </c>
      <c r="U6" s="32">
        <v>100</v>
      </c>
      <c r="V6" s="32">
        <v>100</v>
      </c>
      <c r="W6" s="105">
        <f t="shared" si="0"/>
        <v>81.333333333333329</v>
      </c>
    </row>
    <row r="7" spans="1:23" s="1" customFormat="1" ht="12" x14ac:dyDescent="0.2">
      <c r="A7" s="29">
        <v>1557001</v>
      </c>
      <c r="B7" s="29" t="s">
        <v>355</v>
      </c>
      <c r="C7" s="29" t="s">
        <v>19</v>
      </c>
      <c r="D7" s="29" t="s">
        <v>13</v>
      </c>
      <c r="E7" s="29" t="s">
        <v>14</v>
      </c>
      <c r="F7" s="29" t="s">
        <v>31</v>
      </c>
      <c r="G7" s="29" t="s">
        <v>20</v>
      </c>
      <c r="H7" s="29" t="s">
        <v>33</v>
      </c>
      <c r="I7" s="29" t="s">
        <v>147</v>
      </c>
      <c r="J7" s="30">
        <v>35217</v>
      </c>
      <c r="K7" s="31">
        <v>1</v>
      </c>
      <c r="L7" s="31">
        <v>1</v>
      </c>
      <c r="M7" s="31">
        <v>76</v>
      </c>
      <c r="N7" s="32">
        <v>100</v>
      </c>
      <c r="O7" s="32">
        <v>100</v>
      </c>
      <c r="P7" s="32">
        <v>100</v>
      </c>
      <c r="Q7" s="32">
        <v>100</v>
      </c>
      <c r="R7" s="32">
        <v>100</v>
      </c>
      <c r="S7" s="32">
        <v>100</v>
      </c>
      <c r="T7" s="32">
        <v>100</v>
      </c>
      <c r="U7" s="32">
        <v>100</v>
      </c>
      <c r="V7" s="32">
        <v>100</v>
      </c>
      <c r="W7" s="105">
        <f t="shared" si="0"/>
        <v>81.5</v>
      </c>
    </row>
    <row r="8" spans="1:23" s="1" customFormat="1" ht="12" x14ac:dyDescent="0.2">
      <c r="A8" s="29">
        <v>66070004</v>
      </c>
      <c r="B8" s="29" t="s">
        <v>151</v>
      </c>
      <c r="C8" s="29" t="s">
        <v>12</v>
      </c>
      <c r="D8" s="29" t="s">
        <v>13</v>
      </c>
      <c r="E8" s="29" t="s">
        <v>14</v>
      </c>
      <c r="F8" s="29" t="s">
        <v>152</v>
      </c>
      <c r="G8" s="29" t="s">
        <v>32</v>
      </c>
      <c r="H8" s="29" t="s">
        <v>17</v>
      </c>
      <c r="I8" s="29" t="s">
        <v>147</v>
      </c>
      <c r="J8" s="30">
        <v>35186</v>
      </c>
      <c r="K8" s="31">
        <v>0</v>
      </c>
      <c r="L8" s="31">
        <v>19</v>
      </c>
      <c r="M8" s="32">
        <v>100</v>
      </c>
      <c r="N8" s="33">
        <v>82</v>
      </c>
      <c r="O8" s="31">
        <v>35</v>
      </c>
      <c r="P8" s="31">
        <v>73</v>
      </c>
      <c r="Q8" s="33">
        <v>82</v>
      </c>
      <c r="R8" s="32">
        <v>96</v>
      </c>
      <c r="S8" s="32">
        <v>100</v>
      </c>
      <c r="T8" s="32">
        <v>99</v>
      </c>
      <c r="U8" s="32">
        <v>99</v>
      </c>
      <c r="V8" s="32">
        <v>100</v>
      </c>
      <c r="W8" s="105">
        <f t="shared" si="0"/>
        <v>73.75</v>
      </c>
    </row>
    <row r="9" spans="1:23" s="1" customFormat="1" ht="12" x14ac:dyDescent="0.2">
      <c r="A9" s="29">
        <v>1657003</v>
      </c>
      <c r="B9" s="29" t="s">
        <v>151</v>
      </c>
      <c r="C9" s="29" t="s">
        <v>19</v>
      </c>
      <c r="D9" s="29" t="s">
        <v>13</v>
      </c>
      <c r="E9" s="29" t="s">
        <v>14</v>
      </c>
      <c r="F9" s="29" t="s">
        <v>152</v>
      </c>
      <c r="G9" s="29" t="s">
        <v>20</v>
      </c>
      <c r="H9" s="29" t="s">
        <v>17</v>
      </c>
      <c r="I9" s="29" t="s">
        <v>147</v>
      </c>
      <c r="J9" s="30">
        <v>35186</v>
      </c>
      <c r="K9" s="31">
        <v>75</v>
      </c>
      <c r="L9" s="33">
        <v>82</v>
      </c>
      <c r="M9" s="32">
        <v>100</v>
      </c>
      <c r="N9" s="33">
        <v>82</v>
      </c>
      <c r="O9" s="33">
        <v>88</v>
      </c>
      <c r="P9" s="31">
        <v>73</v>
      </c>
      <c r="Q9" s="33">
        <v>82</v>
      </c>
      <c r="R9" s="32">
        <v>96</v>
      </c>
      <c r="S9" s="32">
        <v>100</v>
      </c>
      <c r="T9" s="32">
        <v>99</v>
      </c>
      <c r="U9" s="32">
        <v>99</v>
      </c>
      <c r="V9" s="32">
        <v>100</v>
      </c>
      <c r="W9" s="105">
        <f t="shared" si="0"/>
        <v>89.666666666666671</v>
      </c>
    </row>
    <row r="10" spans="1:23" s="1" customFormat="1" ht="12" x14ac:dyDescent="0.2">
      <c r="A10" s="29">
        <v>24653000</v>
      </c>
      <c r="B10" s="29" t="s">
        <v>356</v>
      </c>
      <c r="C10" s="29" t="s">
        <v>12</v>
      </c>
      <c r="D10" s="29" t="s">
        <v>13</v>
      </c>
      <c r="E10" s="29" t="s">
        <v>14</v>
      </c>
      <c r="F10" s="29"/>
      <c r="G10" s="29" t="s">
        <v>16</v>
      </c>
      <c r="H10" s="29"/>
      <c r="I10" s="29" t="s">
        <v>147</v>
      </c>
      <c r="J10" s="30">
        <v>40756</v>
      </c>
      <c r="K10" s="31">
        <v>23</v>
      </c>
      <c r="L10" s="32">
        <v>99</v>
      </c>
      <c r="M10" s="32">
        <v>100</v>
      </c>
      <c r="N10" s="32">
        <v>100</v>
      </c>
      <c r="O10" s="32">
        <v>100</v>
      </c>
      <c r="P10" s="32">
        <v>100</v>
      </c>
      <c r="Q10" s="32">
        <v>100</v>
      </c>
      <c r="R10" s="32">
        <v>100</v>
      </c>
      <c r="S10" s="32">
        <v>100</v>
      </c>
      <c r="T10" s="32">
        <v>99</v>
      </c>
      <c r="U10" s="32">
        <v>97</v>
      </c>
      <c r="V10" s="32">
        <v>100</v>
      </c>
      <c r="W10" s="105">
        <f t="shared" si="0"/>
        <v>93.166666666666671</v>
      </c>
    </row>
    <row r="11" spans="1:23" s="1" customFormat="1" ht="12" x14ac:dyDescent="0.2">
      <c r="A11" s="29">
        <v>1552008</v>
      </c>
      <c r="B11" s="29" t="s">
        <v>356</v>
      </c>
      <c r="C11" s="29" t="s">
        <v>19</v>
      </c>
      <c r="D11" s="29" t="s">
        <v>13</v>
      </c>
      <c r="E11" s="29" t="s">
        <v>14</v>
      </c>
      <c r="F11" s="29"/>
      <c r="G11" s="29" t="s">
        <v>20</v>
      </c>
      <c r="H11" s="29"/>
      <c r="I11" s="29" t="s">
        <v>147</v>
      </c>
      <c r="J11" s="30">
        <v>40756</v>
      </c>
      <c r="K11" s="31">
        <v>23</v>
      </c>
      <c r="L11" s="32">
        <v>99</v>
      </c>
      <c r="M11" s="32">
        <v>100</v>
      </c>
      <c r="N11" s="32">
        <v>100</v>
      </c>
      <c r="O11" s="32">
        <v>100</v>
      </c>
      <c r="P11" s="32">
        <v>100</v>
      </c>
      <c r="Q11" s="32">
        <v>100</v>
      </c>
      <c r="R11" s="32">
        <v>100</v>
      </c>
      <c r="S11" s="32">
        <v>100</v>
      </c>
      <c r="T11" s="32">
        <v>99</v>
      </c>
      <c r="U11" s="32">
        <v>96</v>
      </c>
      <c r="V11" s="32">
        <v>100</v>
      </c>
      <c r="W11" s="105">
        <f t="shared" si="0"/>
        <v>93.083333333333329</v>
      </c>
    </row>
    <row r="12" spans="1:23" s="1" customFormat="1" ht="12" x14ac:dyDescent="0.2">
      <c r="A12" s="29">
        <v>66260001</v>
      </c>
      <c r="B12" s="29" t="s">
        <v>153</v>
      </c>
      <c r="C12" s="29" t="s">
        <v>12</v>
      </c>
      <c r="D12" s="29" t="s">
        <v>13</v>
      </c>
      <c r="E12" s="29" t="s">
        <v>14</v>
      </c>
      <c r="F12" s="29" t="s">
        <v>152</v>
      </c>
      <c r="G12" s="29" t="s">
        <v>16</v>
      </c>
      <c r="H12" s="29" t="s">
        <v>78</v>
      </c>
      <c r="I12" s="29" t="s">
        <v>147</v>
      </c>
      <c r="J12" s="30">
        <v>35186</v>
      </c>
      <c r="K12" s="32">
        <v>100</v>
      </c>
      <c r="L12" s="32">
        <v>99</v>
      </c>
      <c r="M12" s="32">
        <v>100</v>
      </c>
      <c r="N12" s="32">
        <v>100</v>
      </c>
      <c r="O12" s="31">
        <v>77</v>
      </c>
      <c r="P12" s="32">
        <v>100</v>
      </c>
      <c r="Q12" s="32">
        <v>100</v>
      </c>
      <c r="R12" s="31">
        <v>74</v>
      </c>
      <c r="S12" s="32">
        <v>93</v>
      </c>
      <c r="T12" s="32">
        <v>100</v>
      </c>
      <c r="U12" s="32">
        <v>100</v>
      </c>
      <c r="V12" s="32">
        <v>100</v>
      </c>
      <c r="W12" s="105">
        <f t="shared" si="0"/>
        <v>95.25</v>
      </c>
    </row>
    <row r="13" spans="1:23" s="1" customFormat="1" ht="12" x14ac:dyDescent="0.2">
      <c r="A13" s="29">
        <v>1556015</v>
      </c>
      <c r="B13" s="29" t="s">
        <v>153</v>
      </c>
      <c r="C13" s="29" t="s">
        <v>19</v>
      </c>
      <c r="D13" s="29" t="s">
        <v>13</v>
      </c>
      <c r="E13" s="29" t="s">
        <v>14</v>
      </c>
      <c r="F13" s="29" t="s">
        <v>152</v>
      </c>
      <c r="G13" s="29" t="s">
        <v>20</v>
      </c>
      <c r="H13" s="29" t="s">
        <v>78</v>
      </c>
      <c r="I13" s="29" t="s">
        <v>147</v>
      </c>
      <c r="J13" s="30">
        <v>35186</v>
      </c>
      <c r="K13" s="32">
        <v>100</v>
      </c>
      <c r="L13" s="32">
        <v>99</v>
      </c>
      <c r="M13" s="32">
        <v>100</v>
      </c>
      <c r="N13" s="32">
        <v>100</v>
      </c>
      <c r="O13" s="31">
        <v>77</v>
      </c>
      <c r="P13" s="32">
        <v>100</v>
      </c>
      <c r="Q13" s="32">
        <v>100</v>
      </c>
      <c r="R13" s="31">
        <v>74</v>
      </c>
      <c r="S13" s="32">
        <v>93</v>
      </c>
      <c r="T13" s="32">
        <v>100</v>
      </c>
      <c r="U13" s="32">
        <v>99</v>
      </c>
      <c r="V13" s="32">
        <v>100</v>
      </c>
      <c r="W13" s="105">
        <f t="shared" si="0"/>
        <v>95.166666666666671</v>
      </c>
    </row>
    <row r="14" spans="1:23" s="1" customFormat="1" ht="12" x14ac:dyDescent="0.2">
      <c r="A14" s="29">
        <v>17343000</v>
      </c>
      <c r="B14" s="29" t="s">
        <v>409</v>
      </c>
      <c r="C14" s="29" t="s">
        <v>12</v>
      </c>
      <c r="D14" s="29" t="s">
        <v>13</v>
      </c>
      <c r="E14" s="29" t="s">
        <v>14</v>
      </c>
      <c r="F14" s="29"/>
      <c r="G14" s="29" t="s">
        <v>16</v>
      </c>
      <c r="H14" s="29"/>
      <c r="I14" s="29" t="s">
        <v>147</v>
      </c>
      <c r="J14" s="30">
        <v>42767</v>
      </c>
      <c r="K14" s="31">
        <v>0</v>
      </c>
      <c r="L14" s="5" t="s">
        <v>268</v>
      </c>
      <c r="M14" s="33">
        <v>88</v>
      </c>
      <c r="N14" s="32">
        <v>100</v>
      </c>
      <c r="O14" s="32">
        <v>100</v>
      </c>
      <c r="P14" s="32">
        <v>100</v>
      </c>
      <c r="Q14" s="32">
        <v>100</v>
      </c>
      <c r="R14" s="32">
        <v>100</v>
      </c>
      <c r="S14" s="32">
        <v>99</v>
      </c>
      <c r="T14" s="32">
        <v>100</v>
      </c>
      <c r="U14" s="32">
        <v>100</v>
      </c>
      <c r="V14" s="32">
        <v>100</v>
      </c>
      <c r="W14" s="105">
        <f t="shared" si="0"/>
        <v>89.727272727272734</v>
      </c>
    </row>
    <row r="15" spans="1:23" s="1" customFormat="1" ht="12" x14ac:dyDescent="0.2">
      <c r="A15" s="29">
        <v>1055000</v>
      </c>
      <c r="B15" s="29" t="s">
        <v>409</v>
      </c>
      <c r="C15" s="29" t="s">
        <v>19</v>
      </c>
      <c r="D15" s="29" t="s">
        <v>13</v>
      </c>
      <c r="E15" s="29" t="s">
        <v>14</v>
      </c>
      <c r="F15" s="29"/>
      <c r="G15" s="29" t="s">
        <v>20</v>
      </c>
      <c r="H15" s="29"/>
      <c r="I15" s="29" t="s">
        <v>147</v>
      </c>
      <c r="J15" s="30">
        <v>42767</v>
      </c>
      <c r="K15" s="31">
        <v>0</v>
      </c>
      <c r="L15" s="5" t="s">
        <v>268</v>
      </c>
      <c r="M15" s="33">
        <v>88</v>
      </c>
      <c r="N15" s="32">
        <v>100</v>
      </c>
      <c r="O15" s="32">
        <v>100</v>
      </c>
      <c r="P15" s="32">
        <v>100</v>
      </c>
      <c r="Q15" s="32">
        <v>100</v>
      </c>
      <c r="R15" s="32">
        <v>100</v>
      </c>
      <c r="S15" s="32">
        <v>100</v>
      </c>
      <c r="T15" s="32">
        <v>100</v>
      </c>
      <c r="U15" s="32">
        <v>100</v>
      </c>
      <c r="V15" s="32">
        <v>100</v>
      </c>
      <c r="W15" s="105">
        <f t="shared" si="0"/>
        <v>89.818181818181813</v>
      </c>
    </row>
    <row r="16" spans="1:23" s="1" customFormat="1" ht="12" x14ac:dyDescent="0.2">
      <c r="A16" s="29">
        <v>66450010</v>
      </c>
      <c r="B16" s="29" t="s">
        <v>357</v>
      </c>
      <c r="C16" s="29" t="s">
        <v>12</v>
      </c>
      <c r="D16" s="29" t="s">
        <v>13</v>
      </c>
      <c r="E16" s="29" t="s">
        <v>14</v>
      </c>
      <c r="F16" s="29"/>
      <c r="G16" s="29" t="s">
        <v>27</v>
      </c>
      <c r="H16" s="29"/>
      <c r="I16" s="29" t="s">
        <v>147</v>
      </c>
      <c r="J16" s="30">
        <v>40817</v>
      </c>
      <c r="K16" s="32">
        <v>100</v>
      </c>
      <c r="L16" s="32">
        <v>100</v>
      </c>
      <c r="M16" s="32">
        <v>100</v>
      </c>
      <c r="N16" s="32">
        <v>100</v>
      </c>
      <c r="O16" s="32">
        <v>100</v>
      </c>
      <c r="P16" s="32">
        <v>100</v>
      </c>
      <c r="Q16" s="32">
        <v>100</v>
      </c>
      <c r="R16" s="32">
        <v>100</v>
      </c>
      <c r="S16" s="32">
        <v>100</v>
      </c>
      <c r="T16" s="32">
        <v>99</v>
      </c>
      <c r="U16" s="32">
        <v>100</v>
      </c>
      <c r="V16" s="32">
        <v>97</v>
      </c>
      <c r="W16" s="105">
        <f t="shared" si="0"/>
        <v>99.666666666666671</v>
      </c>
    </row>
    <row r="17" spans="1:23" s="1" customFormat="1" ht="12" x14ac:dyDescent="0.2">
      <c r="A17" s="29">
        <v>1654007</v>
      </c>
      <c r="B17" s="29" t="s">
        <v>357</v>
      </c>
      <c r="C17" s="29" t="s">
        <v>19</v>
      </c>
      <c r="D17" s="29" t="s">
        <v>13</v>
      </c>
      <c r="E17" s="29" t="s">
        <v>14</v>
      </c>
      <c r="F17" s="29"/>
      <c r="G17" s="29" t="s">
        <v>20</v>
      </c>
      <c r="H17" s="29"/>
      <c r="I17" s="29" t="s">
        <v>147</v>
      </c>
      <c r="J17" s="30">
        <v>40817</v>
      </c>
      <c r="K17" s="32">
        <v>100</v>
      </c>
      <c r="L17" s="32">
        <v>100</v>
      </c>
      <c r="M17" s="32">
        <v>100</v>
      </c>
      <c r="N17" s="32">
        <v>100</v>
      </c>
      <c r="O17" s="32">
        <v>100</v>
      </c>
      <c r="P17" s="32">
        <v>100</v>
      </c>
      <c r="Q17" s="32">
        <v>100</v>
      </c>
      <c r="R17" s="32">
        <v>100</v>
      </c>
      <c r="S17" s="32">
        <v>100</v>
      </c>
      <c r="T17" s="32">
        <v>99</v>
      </c>
      <c r="U17" s="32">
        <v>100</v>
      </c>
      <c r="V17" s="32">
        <v>97</v>
      </c>
      <c r="W17" s="105">
        <f t="shared" si="0"/>
        <v>99.666666666666671</v>
      </c>
    </row>
    <row r="18" spans="1:23" s="1" customFormat="1" ht="12" x14ac:dyDescent="0.2">
      <c r="A18" s="29">
        <v>66270000</v>
      </c>
      <c r="B18" s="29" t="s">
        <v>154</v>
      </c>
      <c r="C18" s="29" t="s">
        <v>12</v>
      </c>
      <c r="D18" s="29" t="s">
        <v>13</v>
      </c>
      <c r="E18" s="29" t="s">
        <v>14</v>
      </c>
      <c r="F18" s="29" t="s">
        <v>83</v>
      </c>
      <c r="G18" s="29" t="s">
        <v>27</v>
      </c>
      <c r="H18" s="29" t="s">
        <v>17</v>
      </c>
      <c r="I18" s="29" t="s">
        <v>147</v>
      </c>
      <c r="J18" s="30">
        <v>41122</v>
      </c>
      <c r="K18" s="31">
        <v>69</v>
      </c>
      <c r="L18" s="31">
        <v>78</v>
      </c>
      <c r="M18" s="32">
        <v>99</v>
      </c>
      <c r="N18" s="32">
        <v>100</v>
      </c>
      <c r="O18" s="32">
        <v>100</v>
      </c>
      <c r="P18" s="32">
        <v>100</v>
      </c>
      <c r="Q18" s="32">
        <v>99</v>
      </c>
      <c r="R18" s="31">
        <v>12</v>
      </c>
      <c r="S18" s="31">
        <v>32</v>
      </c>
      <c r="T18" s="32">
        <v>95</v>
      </c>
      <c r="U18" s="31">
        <v>4</v>
      </c>
      <c r="V18" s="31">
        <v>41</v>
      </c>
      <c r="W18" s="105">
        <f t="shared" si="0"/>
        <v>69.083333333333329</v>
      </c>
    </row>
    <row r="19" spans="1:23" s="1" customFormat="1" ht="12" x14ac:dyDescent="0.2">
      <c r="A19" s="29">
        <v>0</v>
      </c>
      <c r="B19" s="29" t="s">
        <v>154</v>
      </c>
      <c r="C19" s="29" t="s">
        <v>19</v>
      </c>
      <c r="D19" s="29" t="s">
        <v>13</v>
      </c>
      <c r="E19" s="29" t="s">
        <v>14</v>
      </c>
      <c r="F19" s="29" t="s">
        <v>83</v>
      </c>
      <c r="G19" s="29" t="s">
        <v>20</v>
      </c>
      <c r="H19" s="29" t="s">
        <v>17</v>
      </c>
      <c r="I19" s="29" t="s">
        <v>147</v>
      </c>
      <c r="J19" s="30">
        <v>41122</v>
      </c>
      <c r="K19" s="31">
        <v>69</v>
      </c>
      <c r="L19" s="31">
        <v>77</v>
      </c>
      <c r="M19" s="32">
        <v>99</v>
      </c>
      <c r="N19" s="32">
        <v>100</v>
      </c>
      <c r="O19" s="32">
        <v>100</v>
      </c>
      <c r="P19" s="32">
        <v>100</v>
      </c>
      <c r="Q19" s="32">
        <v>99</v>
      </c>
      <c r="R19" s="31">
        <v>12</v>
      </c>
      <c r="S19" s="31">
        <v>32</v>
      </c>
      <c r="T19" s="32">
        <v>95</v>
      </c>
      <c r="U19" s="31">
        <v>4</v>
      </c>
      <c r="V19" s="31">
        <v>41</v>
      </c>
      <c r="W19" s="105">
        <f t="shared" si="0"/>
        <v>69</v>
      </c>
    </row>
    <row r="20" spans="1:23" s="1" customFormat="1" ht="12" x14ac:dyDescent="0.2">
      <c r="A20" s="29">
        <v>26350000</v>
      </c>
      <c r="B20" s="29" t="s">
        <v>358</v>
      </c>
      <c r="C20" s="29" t="s">
        <v>12</v>
      </c>
      <c r="D20" s="29" t="s">
        <v>13</v>
      </c>
      <c r="E20" s="29" t="s">
        <v>14</v>
      </c>
      <c r="F20" s="29" t="s">
        <v>31</v>
      </c>
      <c r="G20" s="29" t="s">
        <v>32</v>
      </c>
      <c r="H20" s="29" t="s">
        <v>33</v>
      </c>
      <c r="I20" s="29" t="s">
        <v>147</v>
      </c>
      <c r="J20" s="30">
        <v>35370</v>
      </c>
      <c r="K20" s="32">
        <v>100</v>
      </c>
      <c r="L20" s="32">
        <v>100</v>
      </c>
      <c r="M20" s="32">
        <v>100</v>
      </c>
      <c r="N20" s="32">
        <v>100</v>
      </c>
      <c r="O20" s="32">
        <v>100</v>
      </c>
      <c r="P20" s="32">
        <v>100</v>
      </c>
      <c r="Q20" s="32">
        <v>100</v>
      </c>
      <c r="R20" s="32">
        <v>100</v>
      </c>
      <c r="S20" s="32">
        <v>100</v>
      </c>
      <c r="T20" s="32">
        <v>100</v>
      </c>
      <c r="U20" s="32">
        <v>100</v>
      </c>
      <c r="V20" s="32">
        <v>100</v>
      </c>
      <c r="W20" s="105">
        <f t="shared" si="0"/>
        <v>100</v>
      </c>
    </row>
    <row r="21" spans="1:23" s="1" customFormat="1" ht="12" x14ac:dyDescent="0.2">
      <c r="A21" s="29">
        <v>1150001</v>
      </c>
      <c r="B21" s="29" t="s">
        <v>358</v>
      </c>
      <c r="C21" s="29" t="s">
        <v>19</v>
      </c>
      <c r="D21" s="29" t="s">
        <v>13</v>
      </c>
      <c r="E21" s="29" t="s">
        <v>14</v>
      </c>
      <c r="F21" s="29" t="s">
        <v>31</v>
      </c>
      <c r="G21" s="29" t="s">
        <v>20</v>
      </c>
      <c r="H21" s="29" t="s">
        <v>33</v>
      </c>
      <c r="I21" s="29" t="s">
        <v>147</v>
      </c>
      <c r="J21" s="30">
        <v>35370</v>
      </c>
      <c r="K21" s="32">
        <v>100</v>
      </c>
      <c r="L21" s="32">
        <v>100</v>
      </c>
      <c r="M21" s="32">
        <v>100</v>
      </c>
      <c r="N21" s="32">
        <v>100</v>
      </c>
      <c r="O21" s="32">
        <v>100</v>
      </c>
      <c r="P21" s="32">
        <v>100</v>
      </c>
      <c r="Q21" s="32">
        <v>100</v>
      </c>
      <c r="R21" s="32">
        <v>100</v>
      </c>
      <c r="S21" s="32">
        <v>100</v>
      </c>
      <c r="T21" s="32">
        <v>100</v>
      </c>
      <c r="U21" s="32">
        <v>99</v>
      </c>
      <c r="V21" s="32">
        <v>100</v>
      </c>
      <c r="W21" s="105">
        <f t="shared" si="0"/>
        <v>99.916666666666671</v>
      </c>
    </row>
    <row r="22" spans="1:23" s="1" customFormat="1" ht="12" x14ac:dyDescent="0.2">
      <c r="A22" s="29">
        <v>24500000</v>
      </c>
      <c r="B22" s="29" t="s">
        <v>359</v>
      </c>
      <c r="C22" s="29" t="s">
        <v>12</v>
      </c>
      <c r="D22" s="29" t="s">
        <v>13</v>
      </c>
      <c r="E22" s="29" t="s">
        <v>14</v>
      </c>
      <c r="F22" s="29"/>
      <c r="G22" s="29" t="s">
        <v>16</v>
      </c>
      <c r="H22" s="29"/>
      <c r="I22" s="29" t="s">
        <v>147</v>
      </c>
      <c r="J22" s="30">
        <v>41760</v>
      </c>
      <c r="K22" s="32">
        <v>97</v>
      </c>
      <c r="L22" s="32">
        <v>98</v>
      </c>
      <c r="M22" s="32">
        <v>98</v>
      </c>
      <c r="N22" s="32">
        <v>100</v>
      </c>
      <c r="O22" s="32">
        <v>100</v>
      </c>
      <c r="P22" s="32">
        <v>98</v>
      </c>
      <c r="Q22" s="32">
        <v>99</v>
      </c>
      <c r="R22" s="32">
        <v>95</v>
      </c>
      <c r="S22" s="33">
        <v>84</v>
      </c>
      <c r="T22" s="31">
        <v>77</v>
      </c>
      <c r="U22" s="31">
        <v>62</v>
      </c>
      <c r="V22" s="31">
        <v>76</v>
      </c>
      <c r="W22" s="105">
        <f t="shared" si="0"/>
        <v>90.333333333333329</v>
      </c>
    </row>
    <row r="23" spans="1:23" s="1" customFormat="1" ht="12" x14ac:dyDescent="0.2">
      <c r="A23" s="29">
        <v>1653000</v>
      </c>
      <c r="B23" s="29" t="s">
        <v>359</v>
      </c>
      <c r="C23" s="29" t="s">
        <v>19</v>
      </c>
      <c r="D23" s="29" t="s">
        <v>13</v>
      </c>
      <c r="E23" s="29" t="s">
        <v>14</v>
      </c>
      <c r="F23" s="29"/>
      <c r="G23" s="29" t="s">
        <v>20</v>
      </c>
      <c r="H23" s="29"/>
      <c r="I23" s="29" t="s">
        <v>147</v>
      </c>
      <c r="J23" s="30">
        <v>41760</v>
      </c>
      <c r="K23" s="32">
        <v>97</v>
      </c>
      <c r="L23" s="32">
        <v>98</v>
      </c>
      <c r="M23" s="32">
        <v>98</v>
      </c>
      <c r="N23" s="32">
        <v>100</v>
      </c>
      <c r="O23" s="32">
        <v>99</v>
      </c>
      <c r="P23" s="32">
        <v>97</v>
      </c>
      <c r="Q23" s="32">
        <v>98</v>
      </c>
      <c r="R23" s="32">
        <v>95</v>
      </c>
      <c r="S23" s="33">
        <v>83</v>
      </c>
      <c r="T23" s="31">
        <v>76</v>
      </c>
      <c r="U23" s="31">
        <v>61</v>
      </c>
      <c r="V23" s="31">
        <v>75</v>
      </c>
      <c r="W23" s="105">
        <f t="shared" si="0"/>
        <v>89.75</v>
      </c>
    </row>
    <row r="24" spans="1:23" s="1" customFormat="1" ht="12" x14ac:dyDescent="0.2">
      <c r="A24" s="29">
        <v>26100000</v>
      </c>
      <c r="B24" s="29" t="s">
        <v>360</v>
      </c>
      <c r="C24" s="29" t="s">
        <v>12</v>
      </c>
      <c r="D24" s="29" t="s">
        <v>13</v>
      </c>
      <c r="E24" s="29" t="s">
        <v>14</v>
      </c>
      <c r="F24" s="29" t="s">
        <v>31</v>
      </c>
      <c r="G24" s="29" t="s">
        <v>32</v>
      </c>
      <c r="H24" s="29" t="s">
        <v>33</v>
      </c>
      <c r="I24" s="29" t="s">
        <v>147</v>
      </c>
      <c r="J24" s="30">
        <v>37043</v>
      </c>
      <c r="K24" s="32">
        <v>100</v>
      </c>
      <c r="L24" s="31">
        <v>66</v>
      </c>
      <c r="M24" s="32">
        <v>96</v>
      </c>
      <c r="N24" s="32">
        <v>100</v>
      </c>
      <c r="O24" s="32">
        <v>100</v>
      </c>
      <c r="P24" s="32">
        <v>100</v>
      </c>
      <c r="Q24" s="32">
        <v>100</v>
      </c>
      <c r="R24" s="31">
        <v>60</v>
      </c>
      <c r="S24" s="31">
        <v>30</v>
      </c>
      <c r="T24" s="31">
        <v>25</v>
      </c>
      <c r="U24" s="32">
        <v>99</v>
      </c>
      <c r="V24" s="32">
        <v>100</v>
      </c>
      <c r="W24" s="105">
        <f t="shared" si="0"/>
        <v>81.333333333333329</v>
      </c>
    </row>
    <row r="25" spans="1:23" s="1" customFormat="1" ht="12" x14ac:dyDescent="0.2">
      <c r="A25" s="29">
        <v>1452000</v>
      </c>
      <c r="B25" s="29" t="s">
        <v>360</v>
      </c>
      <c r="C25" s="29" t="s">
        <v>19</v>
      </c>
      <c r="D25" s="29" t="s">
        <v>13</v>
      </c>
      <c r="E25" s="29" t="s">
        <v>14</v>
      </c>
      <c r="F25" s="29" t="s">
        <v>31</v>
      </c>
      <c r="G25" s="29" t="s">
        <v>20</v>
      </c>
      <c r="H25" s="29" t="s">
        <v>33</v>
      </c>
      <c r="I25" s="29" t="s">
        <v>147</v>
      </c>
      <c r="J25" s="30">
        <v>37043</v>
      </c>
      <c r="K25" s="32">
        <v>100</v>
      </c>
      <c r="L25" s="31">
        <v>66</v>
      </c>
      <c r="M25" s="32">
        <v>96</v>
      </c>
      <c r="N25" s="32">
        <v>100</v>
      </c>
      <c r="O25" s="32">
        <v>100</v>
      </c>
      <c r="P25" s="32">
        <v>100</v>
      </c>
      <c r="Q25" s="32">
        <v>100</v>
      </c>
      <c r="R25" s="31">
        <v>60</v>
      </c>
      <c r="S25" s="31">
        <v>30</v>
      </c>
      <c r="T25" s="31">
        <v>25</v>
      </c>
      <c r="U25" s="32">
        <v>99</v>
      </c>
      <c r="V25" s="32">
        <v>100</v>
      </c>
      <c r="W25" s="105">
        <f t="shared" si="0"/>
        <v>81.333333333333329</v>
      </c>
    </row>
    <row r="26" spans="1:23" s="1" customFormat="1" ht="12.75" x14ac:dyDescent="0.2">
      <c r="A26" s="136" t="s">
        <v>55</v>
      </c>
      <c r="B26" s="137"/>
      <c r="C26" s="137"/>
      <c r="D26" s="137"/>
      <c r="E26" s="137"/>
      <c r="F26" s="137"/>
      <c r="G26" s="137"/>
      <c r="H26" s="137"/>
      <c r="I26" s="137"/>
      <c r="J26" s="138"/>
      <c r="K26" s="31">
        <v>66</v>
      </c>
      <c r="L26" s="31">
        <v>79</v>
      </c>
      <c r="M26" s="32">
        <v>96</v>
      </c>
      <c r="N26" s="32">
        <v>98</v>
      </c>
      <c r="O26" s="32">
        <v>94</v>
      </c>
      <c r="P26" s="32">
        <v>97</v>
      </c>
      <c r="Q26" s="32">
        <v>98</v>
      </c>
      <c r="R26" s="33">
        <v>85</v>
      </c>
      <c r="S26" s="33">
        <v>84</v>
      </c>
      <c r="T26" s="33">
        <v>85</v>
      </c>
      <c r="U26" s="33">
        <v>87</v>
      </c>
      <c r="V26" s="32">
        <v>91</v>
      </c>
      <c r="W26" s="74">
        <f t="shared" si="0"/>
        <v>88.333333333333329</v>
      </c>
    </row>
    <row r="27" spans="1:23" s="1" customFormat="1" ht="11.25" x14ac:dyDescent="0.2">
      <c r="A27" s="29" t="s">
        <v>56</v>
      </c>
      <c r="B27" s="117" t="s">
        <v>57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9"/>
    </row>
    <row r="28" spans="1:23" s="1" customFormat="1" ht="11.25" x14ac:dyDescent="0.2">
      <c r="A28" s="29" t="s">
        <v>58</v>
      </c>
      <c r="B28" s="117" t="s">
        <v>59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9"/>
    </row>
    <row r="29" spans="1:23" s="1" customFormat="1" ht="11.25" x14ac:dyDescent="0.2">
      <c r="A29" s="29" t="s">
        <v>60</v>
      </c>
      <c r="B29" s="117" t="s">
        <v>61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9"/>
    </row>
    <row r="30" spans="1:23" s="1" customFormat="1" ht="11.25" x14ac:dyDescent="0.2">
      <c r="A30" s="29" t="s">
        <v>60</v>
      </c>
      <c r="B30" s="117" t="s">
        <v>62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9"/>
    </row>
    <row r="31" spans="1:23" s="1" customFormat="1" ht="11.25" x14ac:dyDescent="0.2">
      <c r="A31" s="29" t="s">
        <v>60</v>
      </c>
      <c r="B31" s="117" t="s">
        <v>63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9"/>
    </row>
    <row r="32" spans="1:23" s="1" customFormat="1" ht="11.25" x14ac:dyDescent="0.2">
      <c r="A32" s="29" t="s">
        <v>64</v>
      </c>
      <c r="B32" s="117" t="s">
        <v>65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</row>
    <row r="33" spans="1:23" s="1" customFormat="1" ht="11.25" x14ac:dyDescent="0.2">
      <c r="A33" s="120" t="s">
        <v>66</v>
      </c>
      <c r="B33" s="121"/>
      <c r="C33" s="121"/>
      <c r="D33" s="121"/>
      <c r="E33" s="121"/>
      <c r="F33" s="122"/>
      <c r="G33" s="123" t="s">
        <v>67</v>
      </c>
      <c r="H33" s="124"/>
      <c r="I33" s="124"/>
      <c r="J33" s="124"/>
      <c r="K33" s="124"/>
      <c r="L33" s="125"/>
      <c r="M33" s="126" t="s">
        <v>68</v>
      </c>
      <c r="N33" s="127"/>
      <c r="O33" s="127"/>
      <c r="P33" s="127"/>
      <c r="Q33" s="127"/>
      <c r="R33" s="128"/>
      <c r="S33" s="129" t="s">
        <v>69</v>
      </c>
      <c r="T33" s="130"/>
      <c r="U33" s="130"/>
      <c r="V33" s="130"/>
      <c r="W33" s="131"/>
    </row>
    <row r="34" spans="1:23" s="1" customFormat="1" ht="11.25" x14ac:dyDescent="0.2">
      <c r="A34" s="114" t="s">
        <v>70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6"/>
    </row>
  </sheetData>
  <mergeCells count="14">
    <mergeCell ref="A34:W34"/>
    <mergeCell ref="B30:W30"/>
    <mergeCell ref="B31:W31"/>
    <mergeCell ref="B32:W32"/>
    <mergeCell ref="A33:F33"/>
    <mergeCell ref="G33:L33"/>
    <mergeCell ref="M33:R33"/>
    <mergeCell ref="S33:W33"/>
    <mergeCell ref="B29:W29"/>
    <mergeCell ref="A1:V1"/>
    <mergeCell ref="A2:V2"/>
    <mergeCell ref="A26:J26"/>
    <mergeCell ref="B27:W27"/>
    <mergeCell ref="B28:W28"/>
  </mergeCells>
  <printOptions horizontalCentered="1"/>
  <pageMargins left="0.19685039370078741" right="0.19685039370078741" top="0.39370078740157483" bottom="0.19685039370078741" header="0.19685039370078741" footer="0.19685039370078741"/>
  <pageSetup paperSize="9" orientation="landscape" verticalDpi="0" r:id="rId1"/>
  <ignoredErrors>
    <ignoredError sqref="W4:W26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36"/>
  <sheetViews>
    <sheetView showGridLines="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10" bestFit="1" customWidth="1"/>
    <col min="2" max="2" width="23.2851562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9.85546875" bestFit="1" customWidth="1"/>
    <col min="8" max="8" width="3.85546875" bestFit="1" customWidth="1"/>
    <col min="9" max="9" width="3" bestFit="1" customWidth="1"/>
    <col min="10" max="10" width="5.85546875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3" s="1" customFormat="1" ht="12.75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</row>
    <row r="2" spans="1:23" s="1" customFormat="1" ht="12.75" x14ac:dyDescent="0.2">
      <c r="A2" s="134" t="s">
        <v>496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71"/>
    </row>
    <row r="3" spans="1:23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4" t="s">
        <v>338</v>
      </c>
    </row>
    <row r="4" spans="1:23" s="1" customFormat="1" ht="12" x14ac:dyDescent="0.2">
      <c r="A4" s="29">
        <v>66945000</v>
      </c>
      <c r="B4" s="29" t="s">
        <v>136</v>
      </c>
      <c r="C4" s="29" t="s">
        <v>12</v>
      </c>
      <c r="D4" s="29" t="s">
        <v>13</v>
      </c>
      <c r="E4" s="29" t="s">
        <v>14</v>
      </c>
      <c r="F4" s="29" t="s">
        <v>77</v>
      </c>
      <c r="G4" s="29" t="s">
        <v>16</v>
      </c>
      <c r="H4" s="29" t="s">
        <v>17</v>
      </c>
      <c r="I4" s="29" t="s">
        <v>137</v>
      </c>
      <c r="J4" s="30">
        <v>35156</v>
      </c>
      <c r="K4" s="32">
        <v>100</v>
      </c>
      <c r="L4" s="32">
        <v>100</v>
      </c>
      <c r="M4" s="32">
        <v>100</v>
      </c>
      <c r="N4" s="32">
        <v>100</v>
      </c>
      <c r="O4" s="32">
        <v>100</v>
      </c>
      <c r="P4" s="32">
        <v>100</v>
      </c>
      <c r="Q4" s="32">
        <v>100</v>
      </c>
      <c r="R4" s="32">
        <v>100</v>
      </c>
      <c r="S4" s="32">
        <v>100</v>
      </c>
      <c r="T4" s="32">
        <v>100</v>
      </c>
      <c r="U4" s="32">
        <v>99</v>
      </c>
      <c r="V4" s="32">
        <v>100</v>
      </c>
      <c r="W4" s="104">
        <f>AVERAGE(K4:V4)</f>
        <v>99.916666666666671</v>
      </c>
    </row>
    <row r="5" spans="1:23" s="1" customFormat="1" ht="12" x14ac:dyDescent="0.2">
      <c r="A5" s="29">
        <v>2055007</v>
      </c>
      <c r="B5" s="29" t="s">
        <v>136</v>
      </c>
      <c r="C5" s="29" t="s">
        <v>19</v>
      </c>
      <c r="D5" s="29" t="s">
        <v>13</v>
      </c>
      <c r="E5" s="29" t="s">
        <v>14</v>
      </c>
      <c r="F5" s="29" t="s">
        <v>77</v>
      </c>
      <c r="G5" s="29" t="s">
        <v>20</v>
      </c>
      <c r="H5" s="29" t="s">
        <v>17</v>
      </c>
      <c r="I5" s="29" t="s">
        <v>137</v>
      </c>
      <c r="J5" s="30">
        <v>35156</v>
      </c>
      <c r="K5" s="32">
        <v>100</v>
      </c>
      <c r="L5" s="32">
        <v>100</v>
      </c>
      <c r="M5" s="32">
        <v>100</v>
      </c>
      <c r="N5" s="32">
        <v>100</v>
      </c>
      <c r="O5" s="32">
        <v>100</v>
      </c>
      <c r="P5" s="32">
        <v>100</v>
      </c>
      <c r="Q5" s="32">
        <v>100</v>
      </c>
      <c r="R5" s="32">
        <v>100</v>
      </c>
      <c r="S5" s="32">
        <v>100</v>
      </c>
      <c r="T5" s="31">
        <v>8</v>
      </c>
      <c r="U5" s="31">
        <v>73</v>
      </c>
      <c r="V5" s="32">
        <v>100</v>
      </c>
      <c r="W5" s="104">
        <f t="shared" ref="W5:W28" si="0">AVERAGE(K5:V5)</f>
        <v>90.083333333333329</v>
      </c>
    </row>
    <row r="6" spans="1:23" s="1" customFormat="1" ht="12" x14ac:dyDescent="0.2">
      <c r="A6" s="29">
        <v>60968000</v>
      </c>
      <c r="B6" s="29" t="s">
        <v>138</v>
      </c>
      <c r="C6" s="29" t="s">
        <v>12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17</v>
      </c>
      <c r="I6" s="29" t="s">
        <v>137</v>
      </c>
      <c r="J6" s="30">
        <v>41365</v>
      </c>
      <c r="K6" s="33">
        <v>83</v>
      </c>
      <c r="L6" s="32">
        <v>98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  <c r="R6" s="32">
        <v>100</v>
      </c>
      <c r="S6" s="32">
        <v>100</v>
      </c>
      <c r="T6" s="32">
        <v>100</v>
      </c>
      <c r="U6" s="32">
        <v>100</v>
      </c>
      <c r="V6" s="32">
        <v>100</v>
      </c>
      <c r="W6" s="104">
        <f t="shared" si="0"/>
        <v>98.416666666666671</v>
      </c>
    </row>
    <row r="7" spans="1:23" s="1" customFormat="1" ht="12" x14ac:dyDescent="0.2">
      <c r="A7" s="29">
        <v>0</v>
      </c>
      <c r="B7" s="29" t="s">
        <v>138</v>
      </c>
      <c r="C7" s="29" t="s">
        <v>19</v>
      </c>
      <c r="D7" s="29" t="s">
        <v>13</v>
      </c>
      <c r="E7" s="29" t="s">
        <v>14</v>
      </c>
      <c r="F7" s="29" t="s">
        <v>15</v>
      </c>
      <c r="G7" s="29" t="s">
        <v>20</v>
      </c>
      <c r="H7" s="29" t="s">
        <v>17</v>
      </c>
      <c r="I7" s="29" t="s">
        <v>137</v>
      </c>
      <c r="J7" s="30">
        <v>41365</v>
      </c>
      <c r="K7" s="32">
        <v>100</v>
      </c>
      <c r="L7" s="32">
        <v>100</v>
      </c>
      <c r="M7" s="32">
        <v>100</v>
      </c>
      <c r="N7" s="32">
        <v>100</v>
      </c>
      <c r="O7" s="32">
        <v>100</v>
      </c>
      <c r="P7" s="32">
        <v>100</v>
      </c>
      <c r="Q7" s="32">
        <v>100</v>
      </c>
      <c r="R7" s="32">
        <v>100</v>
      </c>
      <c r="S7" s="32">
        <v>100</v>
      </c>
      <c r="T7" s="32">
        <v>100</v>
      </c>
      <c r="U7" s="32">
        <v>100</v>
      </c>
      <c r="V7" s="32">
        <v>100</v>
      </c>
      <c r="W7" s="104">
        <f t="shared" si="0"/>
        <v>100</v>
      </c>
    </row>
    <row r="8" spans="1:23" s="1" customFormat="1" ht="12" x14ac:dyDescent="0.2">
      <c r="A8" s="29">
        <v>66870000</v>
      </c>
      <c r="B8" s="29" t="s">
        <v>139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16</v>
      </c>
      <c r="H8" s="29" t="s">
        <v>17</v>
      </c>
      <c r="I8" s="29" t="s">
        <v>137</v>
      </c>
      <c r="J8" s="30">
        <v>35186</v>
      </c>
      <c r="K8" s="32">
        <v>100</v>
      </c>
      <c r="L8" s="32">
        <v>100</v>
      </c>
      <c r="M8" s="32">
        <v>99</v>
      </c>
      <c r="N8" s="32">
        <v>100</v>
      </c>
      <c r="O8" s="32">
        <v>100</v>
      </c>
      <c r="P8" s="32">
        <v>100</v>
      </c>
      <c r="Q8" s="32">
        <v>100</v>
      </c>
      <c r="R8" s="32">
        <v>100</v>
      </c>
      <c r="S8" s="32">
        <v>100</v>
      </c>
      <c r="T8" s="32">
        <v>100</v>
      </c>
      <c r="U8" s="33">
        <v>87</v>
      </c>
      <c r="V8" s="32">
        <v>100</v>
      </c>
      <c r="W8" s="104">
        <f t="shared" si="0"/>
        <v>98.833333333333329</v>
      </c>
    </row>
    <row r="9" spans="1:23" s="1" customFormat="1" ht="12" x14ac:dyDescent="0.2">
      <c r="A9" s="29">
        <v>1854004</v>
      </c>
      <c r="B9" s="29" t="s">
        <v>139</v>
      </c>
      <c r="C9" s="29" t="s">
        <v>19</v>
      </c>
      <c r="D9" s="29" t="s">
        <v>13</v>
      </c>
      <c r="E9" s="29" t="s">
        <v>14</v>
      </c>
      <c r="F9" s="29" t="s">
        <v>15</v>
      </c>
      <c r="G9" s="29" t="s">
        <v>20</v>
      </c>
      <c r="H9" s="29" t="s">
        <v>17</v>
      </c>
      <c r="I9" s="29" t="s">
        <v>137</v>
      </c>
      <c r="J9" s="30">
        <v>35186</v>
      </c>
      <c r="K9" s="32">
        <v>100</v>
      </c>
      <c r="L9" s="32">
        <v>100</v>
      </c>
      <c r="M9" s="32">
        <v>99</v>
      </c>
      <c r="N9" s="32">
        <v>100</v>
      </c>
      <c r="O9" s="32">
        <v>100</v>
      </c>
      <c r="P9" s="32">
        <v>100</v>
      </c>
      <c r="Q9" s="32">
        <v>100</v>
      </c>
      <c r="R9" s="32">
        <v>96</v>
      </c>
      <c r="S9" s="31">
        <v>44</v>
      </c>
      <c r="T9" s="32">
        <v>100</v>
      </c>
      <c r="U9" s="32">
        <v>100</v>
      </c>
      <c r="V9" s="32">
        <v>100</v>
      </c>
      <c r="W9" s="104">
        <f t="shared" si="0"/>
        <v>94.916666666666671</v>
      </c>
    </row>
    <row r="10" spans="1:23" s="1" customFormat="1" ht="12" x14ac:dyDescent="0.2">
      <c r="A10" s="29">
        <v>66900000</v>
      </c>
      <c r="B10" s="29" t="s">
        <v>140</v>
      </c>
      <c r="C10" s="29" t="s">
        <v>12</v>
      </c>
      <c r="D10" s="29" t="s">
        <v>13</v>
      </c>
      <c r="E10" s="29" t="s">
        <v>14</v>
      </c>
      <c r="F10" s="29" t="s">
        <v>77</v>
      </c>
      <c r="G10" s="29" t="s">
        <v>32</v>
      </c>
      <c r="H10" s="29" t="s">
        <v>17</v>
      </c>
      <c r="I10" s="29" t="s">
        <v>137</v>
      </c>
      <c r="J10" s="30">
        <v>35156</v>
      </c>
      <c r="K10" s="32">
        <v>100</v>
      </c>
      <c r="L10" s="32">
        <v>100</v>
      </c>
      <c r="M10" s="32">
        <v>98</v>
      </c>
      <c r="N10" s="32">
        <v>92</v>
      </c>
      <c r="O10" s="32">
        <v>100</v>
      </c>
      <c r="P10" s="33">
        <v>89</v>
      </c>
      <c r="Q10" s="32">
        <v>100</v>
      </c>
      <c r="R10" s="32">
        <v>93</v>
      </c>
      <c r="S10" s="32">
        <v>100</v>
      </c>
      <c r="T10" s="31">
        <v>66</v>
      </c>
      <c r="U10" s="32">
        <v>100</v>
      </c>
      <c r="V10" s="31">
        <v>70</v>
      </c>
      <c r="W10" s="104">
        <f t="shared" si="0"/>
        <v>92.333333333333329</v>
      </c>
    </row>
    <row r="11" spans="1:23" s="1" customFormat="1" ht="12" x14ac:dyDescent="0.2">
      <c r="A11" s="29">
        <v>2056003</v>
      </c>
      <c r="B11" s="29" t="s">
        <v>140</v>
      </c>
      <c r="C11" s="29" t="s">
        <v>19</v>
      </c>
      <c r="D11" s="29" t="s">
        <v>13</v>
      </c>
      <c r="E11" s="29" t="s">
        <v>14</v>
      </c>
      <c r="F11" s="29" t="s">
        <v>77</v>
      </c>
      <c r="G11" s="29" t="s">
        <v>20</v>
      </c>
      <c r="H11" s="29" t="s">
        <v>17</v>
      </c>
      <c r="I11" s="29" t="s">
        <v>137</v>
      </c>
      <c r="J11" s="30">
        <v>35156</v>
      </c>
      <c r="K11" s="32">
        <v>100</v>
      </c>
      <c r="L11" s="32">
        <v>99</v>
      </c>
      <c r="M11" s="32">
        <v>98</v>
      </c>
      <c r="N11" s="32">
        <v>92</v>
      </c>
      <c r="O11" s="32">
        <v>100</v>
      </c>
      <c r="P11" s="33">
        <v>89</v>
      </c>
      <c r="Q11" s="32">
        <v>100</v>
      </c>
      <c r="R11" s="32">
        <v>93</v>
      </c>
      <c r="S11" s="32">
        <v>100</v>
      </c>
      <c r="T11" s="31">
        <v>66</v>
      </c>
      <c r="U11" s="32">
        <v>99</v>
      </c>
      <c r="V11" s="32">
        <v>80</v>
      </c>
      <c r="W11" s="104">
        <f t="shared" si="0"/>
        <v>93</v>
      </c>
    </row>
    <row r="12" spans="1:23" s="1" customFormat="1" ht="12" x14ac:dyDescent="0.2">
      <c r="A12" s="29">
        <v>63970000</v>
      </c>
      <c r="B12" s="29" t="s">
        <v>141</v>
      </c>
      <c r="C12" s="29" t="s">
        <v>12</v>
      </c>
      <c r="D12" s="29" t="s">
        <v>13</v>
      </c>
      <c r="E12" s="29" t="s">
        <v>14</v>
      </c>
      <c r="F12" s="29" t="s">
        <v>15</v>
      </c>
      <c r="G12" s="29" t="s">
        <v>27</v>
      </c>
      <c r="H12" s="29" t="s">
        <v>17</v>
      </c>
      <c r="I12" s="29" t="s">
        <v>137</v>
      </c>
      <c r="J12" s="30">
        <v>41365</v>
      </c>
      <c r="K12" s="32">
        <v>100</v>
      </c>
      <c r="L12" s="32">
        <v>100</v>
      </c>
      <c r="M12" s="32">
        <v>100</v>
      </c>
      <c r="N12" s="32">
        <v>100</v>
      </c>
      <c r="O12" s="32">
        <v>100</v>
      </c>
      <c r="P12" s="32">
        <v>100</v>
      </c>
      <c r="Q12" s="32">
        <v>98</v>
      </c>
      <c r="R12" s="32">
        <v>100</v>
      </c>
      <c r="S12" s="32">
        <v>100</v>
      </c>
      <c r="T12" s="32">
        <v>100</v>
      </c>
      <c r="U12" s="32">
        <v>94</v>
      </c>
      <c r="V12" s="32">
        <v>100</v>
      </c>
      <c r="W12" s="104">
        <f t="shared" si="0"/>
        <v>99.333333333333329</v>
      </c>
    </row>
    <row r="13" spans="1:23" s="1" customFormat="1" ht="12" x14ac:dyDescent="0.2">
      <c r="A13" s="29">
        <v>0</v>
      </c>
      <c r="B13" s="29" t="s">
        <v>141</v>
      </c>
      <c r="C13" s="29" t="s">
        <v>19</v>
      </c>
      <c r="D13" s="29" t="s">
        <v>13</v>
      </c>
      <c r="E13" s="29" t="s">
        <v>14</v>
      </c>
      <c r="F13" s="29" t="s">
        <v>15</v>
      </c>
      <c r="G13" s="29" t="s">
        <v>20</v>
      </c>
      <c r="H13" s="29" t="s">
        <v>17</v>
      </c>
      <c r="I13" s="29" t="s">
        <v>137</v>
      </c>
      <c r="J13" s="30">
        <v>41365</v>
      </c>
      <c r="K13" s="32">
        <v>100</v>
      </c>
      <c r="L13" s="32">
        <v>100</v>
      </c>
      <c r="M13" s="32">
        <v>100</v>
      </c>
      <c r="N13" s="32">
        <v>100</v>
      </c>
      <c r="O13" s="32">
        <v>100</v>
      </c>
      <c r="P13" s="32">
        <v>100</v>
      </c>
      <c r="Q13" s="32">
        <v>100</v>
      </c>
      <c r="R13" s="32">
        <v>100</v>
      </c>
      <c r="S13" s="32">
        <v>100</v>
      </c>
      <c r="T13" s="32">
        <v>100</v>
      </c>
      <c r="U13" s="32">
        <v>100</v>
      </c>
      <c r="V13" s="32">
        <v>100</v>
      </c>
      <c r="W13" s="104">
        <f t="shared" si="0"/>
        <v>100</v>
      </c>
    </row>
    <row r="14" spans="1:23" s="1" customFormat="1" ht="12" x14ac:dyDescent="0.2">
      <c r="A14" s="29">
        <v>66825000</v>
      </c>
      <c r="B14" s="29" t="s">
        <v>142</v>
      </c>
      <c r="C14" s="29" t="s">
        <v>12</v>
      </c>
      <c r="D14" s="29" t="s">
        <v>13</v>
      </c>
      <c r="E14" s="29" t="s">
        <v>14</v>
      </c>
      <c r="F14" s="29" t="s">
        <v>77</v>
      </c>
      <c r="G14" s="29" t="s">
        <v>32</v>
      </c>
      <c r="H14" s="29" t="s">
        <v>17</v>
      </c>
      <c r="I14" s="29" t="s">
        <v>137</v>
      </c>
      <c r="J14" s="30">
        <v>35156</v>
      </c>
      <c r="K14" s="32">
        <v>100</v>
      </c>
      <c r="L14" s="32">
        <v>99</v>
      </c>
      <c r="M14" s="32">
        <v>100</v>
      </c>
      <c r="N14" s="32">
        <v>100</v>
      </c>
      <c r="O14" s="32">
        <v>100</v>
      </c>
      <c r="P14" s="32">
        <v>100</v>
      </c>
      <c r="Q14" s="32">
        <v>100</v>
      </c>
      <c r="R14" s="32">
        <v>100</v>
      </c>
      <c r="S14" s="32">
        <v>100</v>
      </c>
      <c r="T14" s="32">
        <v>100</v>
      </c>
      <c r="U14" s="32">
        <v>99</v>
      </c>
      <c r="V14" s="32">
        <v>100</v>
      </c>
      <c r="W14" s="104">
        <f t="shared" si="0"/>
        <v>99.833333333333329</v>
      </c>
    </row>
    <row r="15" spans="1:23" s="1" customFormat="1" ht="12" x14ac:dyDescent="0.2">
      <c r="A15" s="29">
        <v>1957010</v>
      </c>
      <c r="B15" s="29" t="s">
        <v>142</v>
      </c>
      <c r="C15" s="29" t="s">
        <v>19</v>
      </c>
      <c r="D15" s="29" t="s">
        <v>13</v>
      </c>
      <c r="E15" s="29" t="s">
        <v>14</v>
      </c>
      <c r="F15" s="29" t="s">
        <v>77</v>
      </c>
      <c r="G15" s="29" t="s">
        <v>20</v>
      </c>
      <c r="H15" s="29" t="s">
        <v>17</v>
      </c>
      <c r="I15" s="29" t="s">
        <v>137</v>
      </c>
      <c r="J15" s="30">
        <v>35156</v>
      </c>
      <c r="K15" s="32">
        <v>100</v>
      </c>
      <c r="L15" s="32">
        <v>99</v>
      </c>
      <c r="M15" s="32">
        <v>100</v>
      </c>
      <c r="N15" s="32">
        <v>100</v>
      </c>
      <c r="O15" s="32">
        <v>100</v>
      </c>
      <c r="P15" s="32">
        <v>100</v>
      </c>
      <c r="Q15" s="32">
        <v>100</v>
      </c>
      <c r="R15" s="32">
        <v>100</v>
      </c>
      <c r="S15" s="32">
        <v>100</v>
      </c>
      <c r="T15" s="32">
        <v>100</v>
      </c>
      <c r="U15" s="32">
        <v>99</v>
      </c>
      <c r="V15" s="32">
        <v>100</v>
      </c>
      <c r="W15" s="104">
        <f t="shared" si="0"/>
        <v>99.833333333333329</v>
      </c>
    </row>
    <row r="16" spans="1:23" s="1" customFormat="1" ht="12" x14ac:dyDescent="0.2">
      <c r="A16" s="29">
        <v>66910000</v>
      </c>
      <c r="B16" s="29" t="s">
        <v>143</v>
      </c>
      <c r="C16" s="29" t="s">
        <v>12</v>
      </c>
      <c r="D16" s="29" t="s">
        <v>13</v>
      </c>
      <c r="E16" s="29" t="s">
        <v>14</v>
      </c>
      <c r="F16" s="29" t="s">
        <v>15</v>
      </c>
      <c r="G16" s="29" t="s">
        <v>16</v>
      </c>
      <c r="H16" s="29" t="s">
        <v>17</v>
      </c>
      <c r="I16" s="29" t="s">
        <v>137</v>
      </c>
      <c r="J16" s="30">
        <v>35339</v>
      </c>
      <c r="K16" s="32">
        <v>100</v>
      </c>
      <c r="L16" s="32">
        <v>100</v>
      </c>
      <c r="M16" s="32">
        <v>97</v>
      </c>
      <c r="N16" s="33">
        <v>82</v>
      </c>
      <c r="O16" s="32">
        <v>100</v>
      </c>
      <c r="P16" s="32">
        <v>100</v>
      </c>
      <c r="Q16" s="32">
        <v>100</v>
      </c>
      <c r="R16" s="32">
        <v>100</v>
      </c>
      <c r="S16" s="32">
        <v>100</v>
      </c>
      <c r="T16" s="32">
        <v>100</v>
      </c>
      <c r="U16" s="32">
        <v>100</v>
      </c>
      <c r="V16" s="32">
        <v>100</v>
      </c>
      <c r="W16" s="104">
        <f t="shared" si="0"/>
        <v>98.25</v>
      </c>
    </row>
    <row r="17" spans="1:23" s="1" customFormat="1" ht="12" x14ac:dyDescent="0.2">
      <c r="A17" s="29">
        <v>2056001</v>
      </c>
      <c r="B17" s="29" t="s">
        <v>143</v>
      </c>
      <c r="C17" s="29" t="s">
        <v>19</v>
      </c>
      <c r="D17" s="29" t="s">
        <v>13</v>
      </c>
      <c r="E17" s="29" t="s">
        <v>14</v>
      </c>
      <c r="F17" s="29" t="s">
        <v>15</v>
      </c>
      <c r="G17" s="29" t="s">
        <v>20</v>
      </c>
      <c r="H17" s="29" t="s">
        <v>17</v>
      </c>
      <c r="I17" s="29" t="s">
        <v>137</v>
      </c>
      <c r="J17" s="30">
        <v>35339</v>
      </c>
      <c r="K17" s="32">
        <v>100</v>
      </c>
      <c r="L17" s="32">
        <v>100</v>
      </c>
      <c r="M17" s="32">
        <v>100</v>
      </c>
      <c r="N17" s="32">
        <v>93</v>
      </c>
      <c r="O17" s="32">
        <v>100</v>
      </c>
      <c r="P17" s="32">
        <v>100</v>
      </c>
      <c r="Q17" s="32">
        <v>100</v>
      </c>
      <c r="R17" s="32">
        <v>100</v>
      </c>
      <c r="S17" s="32">
        <v>100</v>
      </c>
      <c r="T17" s="32">
        <v>100</v>
      </c>
      <c r="U17" s="32">
        <v>99</v>
      </c>
      <c r="V17" s="32">
        <v>100</v>
      </c>
      <c r="W17" s="104">
        <f t="shared" si="0"/>
        <v>99.333333333333329</v>
      </c>
    </row>
    <row r="18" spans="1:23" s="1" customFormat="1" ht="12" x14ac:dyDescent="0.2">
      <c r="A18" s="29">
        <v>66960008</v>
      </c>
      <c r="B18" s="29" t="s">
        <v>144</v>
      </c>
      <c r="C18" s="29" t="s">
        <v>12</v>
      </c>
      <c r="D18" s="29" t="s">
        <v>13</v>
      </c>
      <c r="E18" s="29" t="s">
        <v>14</v>
      </c>
      <c r="F18" s="29" t="s">
        <v>15</v>
      </c>
      <c r="G18" s="29" t="s">
        <v>27</v>
      </c>
      <c r="H18" s="29" t="s">
        <v>17</v>
      </c>
      <c r="I18" s="29" t="s">
        <v>137</v>
      </c>
      <c r="J18" s="30">
        <v>35156</v>
      </c>
      <c r="K18" s="32">
        <v>100</v>
      </c>
      <c r="L18" s="32">
        <v>99</v>
      </c>
      <c r="M18" s="32">
        <v>100</v>
      </c>
      <c r="N18" s="32">
        <v>100</v>
      </c>
      <c r="O18" s="32">
        <v>100</v>
      </c>
      <c r="P18" s="32">
        <v>99</v>
      </c>
      <c r="Q18" s="32">
        <v>100</v>
      </c>
      <c r="R18" s="33">
        <v>88</v>
      </c>
      <c r="S18" s="32">
        <v>100</v>
      </c>
      <c r="T18" s="32">
        <v>100</v>
      </c>
      <c r="U18" s="32">
        <v>96</v>
      </c>
      <c r="V18" s="32">
        <v>100</v>
      </c>
      <c r="W18" s="104">
        <f t="shared" si="0"/>
        <v>98.5</v>
      </c>
    </row>
    <row r="19" spans="1:23" s="1" customFormat="1" ht="12" x14ac:dyDescent="0.2">
      <c r="A19" s="29">
        <v>1957006</v>
      </c>
      <c r="B19" s="29" t="s">
        <v>144</v>
      </c>
      <c r="C19" s="29" t="s">
        <v>19</v>
      </c>
      <c r="D19" s="29" t="s">
        <v>13</v>
      </c>
      <c r="E19" s="29" t="s">
        <v>14</v>
      </c>
      <c r="F19" s="29" t="s">
        <v>15</v>
      </c>
      <c r="G19" s="29" t="s">
        <v>20</v>
      </c>
      <c r="H19" s="29" t="s">
        <v>17</v>
      </c>
      <c r="I19" s="29" t="s">
        <v>137</v>
      </c>
      <c r="J19" s="30">
        <v>35156</v>
      </c>
      <c r="K19" s="32">
        <v>100</v>
      </c>
      <c r="L19" s="32">
        <v>99</v>
      </c>
      <c r="M19" s="32">
        <v>100</v>
      </c>
      <c r="N19" s="32">
        <v>100</v>
      </c>
      <c r="O19" s="32">
        <v>100</v>
      </c>
      <c r="P19" s="32">
        <v>100</v>
      </c>
      <c r="Q19" s="32">
        <v>100</v>
      </c>
      <c r="R19" s="33">
        <v>88</v>
      </c>
      <c r="S19" s="32">
        <v>100</v>
      </c>
      <c r="T19" s="32">
        <v>100</v>
      </c>
      <c r="U19" s="32">
        <v>99</v>
      </c>
      <c r="V19" s="32">
        <v>100</v>
      </c>
      <c r="W19" s="104">
        <f t="shared" si="0"/>
        <v>98.833333333333329</v>
      </c>
    </row>
    <row r="20" spans="1:23" s="1" customFormat="1" ht="12" x14ac:dyDescent="0.2">
      <c r="A20" s="29">
        <v>67100000</v>
      </c>
      <c r="B20" s="29" t="s">
        <v>145</v>
      </c>
      <c r="C20" s="29" t="s">
        <v>12</v>
      </c>
      <c r="D20" s="29" t="s">
        <v>13</v>
      </c>
      <c r="E20" s="29" t="s">
        <v>14</v>
      </c>
      <c r="F20" s="29" t="s">
        <v>77</v>
      </c>
      <c r="G20" s="29" t="s">
        <v>16</v>
      </c>
      <c r="H20" s="29" t="s">
        <v>17</v>
      </c>
      <c r="I20" s="29" t="s">
        <v>137</v>
      </c>
      <c r="J20" s="30">
        <v>35156</v>
      </c>
      <c r="K20" s="31">
        <v>26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58</v>
      </c>
      <c r="W20" s="104">
        <f t="shared" si="0"/>
        <v>7</v>
      </c>
    </row>
    <row r="21" spans="1:23" s="1" customFormat="1" ht="12" x14ac:dyDescent="0.2">
      <c r="A21" s="29">
        <v>2157004</v>
      </c>
      <c r="B21" s="29" t="s">
        <v>145</v>
      </c>
      <c r="C21" s="29" t="s">
        <v>19</v>
      </c>
      <c r="D21" s="29" t="s">
        <v>13</v>
      </c>
      <c r="E21" s="29" t="s">
        <v>14</v>
      </c>
      <c r="F21" s="29" t="s">
        <v>77</v>
      </c>
      <c r="G21" s="29" t="s">
        <v>20</v>
      </c>
      <c r="H21" s="29" t="s">
        <v>17</v>
      </c>
      <c r="I21" s="29" t="s">
        <v>137</v>
      </c>
      <c r="J21" s="30">
        <v>35156</v>
      </c>
      <c r="K21" s="32">
        <v>100</v>
      </c>
      <c r="L21" s="32">
        <v>99</v>
      </c>
      <c r="M21" s="32">
        <v>100</v>
      </c>
      <c r="N21" s="32">
        <v>100</v>
      </c>
      <c r="O21" s="32">
        <v>100</v>
      </c>
      <c r="P21" s="32">
        <v>100</v>
      </c>
      <c r="Q21" s="32">
        <v>100</v>
      </c>
      <c r="R21" s="32">
        <v>100</v>
      </c>
      <c r="S21" s="32">
        <v>100</v>
      </c>
      <c r="T21" s="32">
        <v>100</v>
      </c>
      <c r="U21" s="33">
        <v>81</v>
      </c>
      <c r="V21" s="33">
        <v>86</v>
      </c>
      <c r="W21" s="104">
        <f t="shared" si="0"/>
        <v>97.166666666666671</v>
      </c>
    </row>
    <row r="22" spans="1:23" s="1" customFormat="1" ht="12" x14ac:dyDescent="0.2">
      <c r="A22" s="29">
        <v>66710000</v>
      </c>
      <c r="B22" s="29" t="s">
        <v>146</v>
      </c>
      <c r="C22" s="29" t="s">
        <v>12</v>
      </c>
      <c r="D22" s="29" t="s">
        <v>13</v>
      </c>
      <c r="E22" s="29" t="s">
        <v>14</v>
      </c>
      <c r="F22" s="29" t="s">
        <v>15</v>
      </c>
      <c r="G22" s="29" t="s">
        <v>32</v>
      </c>
      <c r="H22" s="29" t="s">
        <v>17</v>
      </c>
      <c r="I22" s="29" t="s">
        <v>147</v>
      </c>
      <c r="J22" s="30">
        <v>35582</v>
      </c>
      <c r="K22" s="32">
        <v>98</v>
      </c>
      <c r="L22" s="31">
        <v>52</v>
      </c>
      <c r="M22" s="31">
        <v>0</v>
      </c>
      <c r="N22" s="31">
        <v>12</v>
      </c>
      <c r="O22" s="32">
        <v>92</v>
      </c>
      <c r="P22" s="31">
        <v>53</v>
      </c>
      <c r="Q22" s="32">
        <v>100</v>
      </c>
      <c r="R22" s="32">
        <v>100</v>
      </c>
      <c r="S22" s="32">
        <v>100</v>
      </c>
      <c r="T22" s="32">
        <v>99</v>
      </c>
      <c r="U22" s="32">
        <v>93</v>
      </c>
      <c r="V22" s="32">
        <v>98</v>
      </c>
      <c r="W22" s="104">
        <f t="shared" si="0"/>
        <v>74.75</v>
      </c>
    </row>
    <row r="23" spans="1:23" s="1" customFormat="1" ht="12" x14ac:dyDescent="0.2">
      <c r="A23" s="29">
        <v>1756004</v>
      </c>
      <c r="B23" s="29" t="s">
        <v>146</v>
      </c>
      <c r="C23" s="29" t="s">
        <v>19</v>
      </c>
      <c r="D23" s="29" t="s">
        <v>13</v>
      </c>
      <c r="E23" s="29" t="s">
        <v>14</v>
      </c>
      <c r="F23" s="29" t="s">
        <v>15</v>
      </c>
      <c r="G23" s="29" t="s">
        <v>20</v>
      </c>
      <c r="H23" s="29" t="s">
        <v>17</v>
      </c>
      <c r="I23" s="29" t="s">
        <v>147</v>
      </c>
      <c r="J23" s="30">
        <v>35582</v>
      </c>
      <c r="K23" s="32">
        <v>92</v>
      </c>
      <c r="L23" s="31">
        <v>79</v>
      </c>
      <c r="M23" s="31">
        <v>52</v>
      </c>
      <c r="N23" s="31">
        <v>73</v>
      </c>
      <c r="O23" s="32">
        <v>92</v>
      </c>
      <c r="P23" s="31">
        <v>53</v>
      </c>
      <c r="Q23" s="32">
        <v>100</v>
      </c>
      <c r="R23" s="32">
        <v>100</v>
      </c>
      <c r="S23" s="32">
        <v>100</v>
      </c>
      <c r="T23" s="32">
        <v>98</v>
      </c>
      <c r="U23" s="32">
        <v>93</v>
      </c>
      <c r="V23" s="32">
        <v>98</v>
      </c>
      <c r="W23" s="104">
        <f t="shared" si="0"/>
        <v>85.833333333333329</v>
      </c>
    </row>
    <row r="24" spans="1:23" s="1" customFormat="1" ht="12" x14ac:dyDescent="0.2">
      <c r="A24" s="29">
        <v>66810000</v>
      </c>
      <c r="B24" s="29" t="s">
        <v>148</v>
      </c>
      <c r="C24" s="29" t="s">
        <v>12</v>
      </c>
      <c r="D24" s="29" t="s">
        <v>13</v>
      </c>
      <c r="E24" s="29" t="s">
        <v>14</v>
      </c>
      <c r="F24" s="29" t="s">
        <v>77</v>
      </c>
      <c r="G24" s="29" t="s">
        <v>32</v>
      </c>
      <c r="H24" s="29" t="s">
        <v>17</v>
      </c>
      <c r="I24" s="29" t="s">
        <v>137</v>
      </c>
      <c r="J24" s="30">
        <v>35156</v>
      </c>
      <c r="K24" s="32">
        <v>100</v>
      </c>
      <c r="L24" s="32">
        <v>99</v>
      </c>
      <c r="M24" s="32">
        <v>100</v>
      </c>
      <c r="N24" s="32">
        <v>100</v>
      </c>
      <c r="O24" s="32">
        <v>100</v>
      </c>
      <c r="P24" s="32">
        <v>100</v>
      </c>
      <c r="Q24" s="32">
        <v>100</v>
      </c>
      <c r="R24" s="32">
        <v>100</v>
      </c>
      <c r="S24" s="32">
        <v>100</v>
      </c>
      <c r="T24" s="32">
        <v>100</v>
      </c>
      <c r="U24" s="32">
        <v>100</v>
      </c>
      <c r="V24" s="32">
        <v>100</v>
      </c>
      <c r="W24" s="104">
        <f t="shared" si="0"/>
        <v>99.916666666666671</v>
      </c>
    </row>
    <row r="25" spans="1:23" s="1" customFormat="1" ht="12" x14ac:dyDescent="0.2">
      <c r="A25" s="29">
        <v>1857003</v>
      </c>
      <c r="B25" s="29" t="s">
        <v>148</v>
      </c>
      <c r="C25" s="29" t="s">
        <v>19</v>
      </c>
      <c r="D25" s="29" t="s">
        <v>13</v>
      </c>
      <c r="E25" s="29" t="s">
        <v>14</v>
      </c>
      <c r="F25" s="29" t="s">
        <v>77</v>
      </c>
      <c r="G25" s="29" t="s">
        <v>20</v>
      </c>
      <c r="H25" s="29" t="s">
        <v>17</v>
      </c>
      <c r="I25" s="29" t="s">
        <v>137</v>
      </c>
      <c r="J25" s="30">
        <v>35156</v>
      </c>
      <c r="K25" s="32">
        <v>100</v>
      </c>
      <c r="L25" s="32">
        <v>99</v>
      </c>
      <c r="M25" s="32">
        <v>100</v>
      </c>
      <c r="N25" s="32">
        <v>100</v>
      </c>
      <c r="O25" s="32">
        <v>100</v>
      </c>
      <c r="P25" s="32">
        <v>100</v>
      </c>
      <c r="Q25" s="32">
        <v>100</v>
      </c>
      <c r="R25" s="32">
        <v>100</v>
      </c>
      <c r="S25" s="32">
        <v>100</v>
      </c>
      <c r="T25" s="32">
        <v>100</v>
      </c>
      <c r="U25" s="32">
        <v>100</v>
      </c>
      <c r="V25" s="32">
        <v>100</v>
      </c>
      <c r="W25" s="104">
        <f t="shared" si="0"/>
        <v>99.916666666666671</v>
      </c>
    </row>
    <row r="26" spans="1:23" s="1" customFormat="1" ht="12" x14ac:dyDescent="0.2">
      <c r="A26" s="29">
        <v>66650000</v>
      </c>
      <c r="B26" s="29" t="s">
        <v>149</v>
      </c>
      <c r="C26" s="29" t="s">
        <v>12</v>
      </c>
      <c r="D26" s="29" t="s">
        <v>13</v>
      </c>
      <c r="E26" s="29" t="s">
        <v>14</v>
      </c>
      <c r="F26" s="29" t="s">
        <v>15</v>
      </c>
      <c r="G26" s="29" t="s">
        <v>27</v>
      </c>
      <c r="H26" s="29" t="s">
        <v>17</v>
      </c>
      <c r="I26" s="29" t="s">
        <v>147</v>
      </c>
      <c r="J26" s="30">
        <v>41395</v>
      </c>
      <c r="K26" s="32">
        <v>100</v>
      </c>
      <c r="L26" s="32">
        <v>99</v>
      </c>
      <c r="M26" s="32">
        <v>100</v>
      </c>
      <c r="N26" s="32">
        <v>97</v>
      </c>
      <c r="O26" s="33">
        <v>86</v>
      </c>
      <c r="P26" s="31">
        <v>38</v>
      </c>
      <c r="Q26" s="32">
        <v>99</v>
      </c>
      <c r="R26" s="33">
        <v>81</v>
      </c>
      <c r="S26" s="33">
        <v>84</v>
      </c>
      <c r="T26" s="33">
        <v>82</v>
      </c>
      <c r="U26" s="32">
        <v>99</v>
      </c>
      <c r="V26" s="32">
        <v>99</v>
      </c>
      <c r="W26" s="104">
        <f t="shared" si="0"/>
        <v>88.666666666666671</v>
      </c>
    </row>
    <row r="27" spans="1:23" s="1" customFormat="1" ht="12" x14ac:dyDescent="0.2">
      <c r="A27" s="29">
        <v>1756001</v>
      </c>
      <c r="B27" s="29" t="s">
        <v>149</v>
      </c>
      <c r="C27" s="29" t="s">
        <v>19</v>
      </c>
      <c r="D27" s="29" t="s">
        <v>13</v>
      </c>
      <c r="E27" s="29" t="s">
        <v>14</v>
      </c>
      <c r="F27" s="29" t="s">
        <v>15</v>
      </c>
      <c r="G27" s="29" t="s">
        <v>20</v>
      </c>
      <c r="H27" s="29" t="s">
        <v>17</v>
      </c>
      <c r="I27" s="29" t="s">
        <v>147</v>
      </c>
      <c r="J27" s="30">
        <v>41395</v>
      </c>
      <c r="K27" s="32">
        <v>100</v>
      </c>
      <c r="L27" s="32">
        <v>99</v>
      </c>
      <c r="M27" s="32">
        <v>100</v>
      </c>
      <c r="N27" s="32">
        <v>97</v>
      </c>
      <c r="O27" s="33">
        <v>86</v>
      </c>
      <c r="P27" s="31">
        <v>38</v>
      </c>
      <c r="Q27" s="32">
        <v>99</v>
      </c>
      <c r="R27" s="33">
        <v>81</v>
      </c>
      <c r="S27" s="33">
        <v>84</v>
      </c>
      <c r="T27" s="33">
        <v>82</v>
      </c>
      <c r="U27" s="32">
        <v>99</v>
      </c>
      <c r="V27" s="32">
        <v>99</v>
      </c>
      <c r="W27" s="104">
        <f t="shared" si="0"/>
        <v>88.666666666666671</v>
      </c>
    </row>
    <row r="28" spans="1:23" s="1" customFormat="1" ht="12.75" x14ac:dyDescent="0.2">
      <c r="A28" s="136" t="s">
        <v>55</v>
      </c>
      <c r="B28" s="137"/>
      <c r="C28" s="137"/>
      <c r="D28" s="137"/>
      <c r="E28" s="137"/>
      <c r="F28" s="137"/>
      <c r="G28" s="137"/>
      <c r="H28" s="137"/>
      <c r="I28" s="137"/>
      <c r="J28" s="138"/>
      <c r="K28" s="32">
        <v>96</v>
      </c>
      <c r="L28" s="32">
        <v>92</v>
      </c>
      <c r="M28" s="33">
        <v>89</v>
      </c>
      <c r="N28" s="33">
        <v>89</v>
      </c>
      <c r="O28" s="32">
        <v>94</v>
      </c>
      <c r="P28" s="33">
        <v>86</v>
      </c>
      <c r="Q28" s="32">
        <v>96</v>
      </c>
      <c r="R28" s="32">
        <v>93</v>
      </c>
      <c r="S28" s="32">
        <v>92</v>
      </c>
      <c r="T28" s="33">
        <v>88</v>
      </c>
      <c r="U28" s="32">
        <v>92</v>
      </c>
      <c r="V28" s="32">
        <v>95</v>
      </c>
      <c r="W28" s="65">
        <f t="shared" si="0"/>
        <v>91.833333333333329</v>
      </c>
    </row>
    <row r="29" spans="1:23" s="1" customFormat="1" ht="11.25" x14ac:dyDescent="0.2">
      <c r="A29" s="29" t="s">
        <v>56</v>
      </c>
      <c r="B29" s="117" t="s">
        <v>57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9"/>
    </row>
    <row r="30" spans="1:23" s="1" customFormat="1" ht="11.25" x14ac:dyDescent="0.2">
      <c r="A30" s="29" t="s">
        <v>58</v>
      </c>
      <c r="B30" s="117" t="s">
        <v>59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9"/>
    </row>
    <row r="31" spans="1:23" s="1" customFormat="1" ht="11.25" x14ac:dyDescent="0.2">
      <c r="A31" s="29" t="s">
        <v>60</v>
      </c>
      <c r="B31" s="117" t="s">
        <v>61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9"/>
    </row>
    <row r="32" spans="1:23" s="1" customFormat="1" ht="11.25" x14ac:dyDescent="0.2">
      <c r="A32" s="29" t="s">
        <v>60</v>
      </c>
      <c r="B32" s="117" t="s">
        <v>62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</row>
    <row r="33" spans="1:23" s="1" customFormat="1" ht="11.25" x14ac:dyDescent="0.2">
      <c r="A33" s="29" t="s">
        <v>60</v>
      </c>
      <c r="B33" s="117" t="s">
        <v>63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</row>
    <row r="34" spans="1:23" s="1" customFormat="1" ht="11.25" x14ac:dyDescent="0.2">
      <c r="A34" s="29" t="s">
        <v>64</v>
      </c>
      <c r="B34" s="117" t="s">
        <v>65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9"/>
    </row>
    <row r="35" spans="1:23" s="1" customFormat="1" ht="11.25" x14ac:dyDescent="0.2">
      <c r="A35" s="120" t="s">
        <v>66</v>
      </c>
      <c r="B35" s="121"/>
      <c r="C35" s="121"/>
      <c r="D35" s="121"/>
      <c r="E35" s="121"/>
      <c r="F35" s="122"/>
      <c r="G35" s="123" t="s">
        <v>67</v>
      </c>
      <c r="H35" s="124"/>
      <c r="I35" s="124"/>
      <c r="J35" s="124"/>
      <c r="K35" s="124"/>
      <c r="L35" s="125"/>
      <c r="M35" s="126" t="s">
        <v>68</v>
      </c>
      <c r="N35" s="127"/>
      <c r="O35" s="127"/>
      <c r="P35" s="127"/>
      <c r="Q35" s="127"/>
      <c r="R35" s="128"/>
      <c r="S35" s="129" t="s">
        <v>69</v>
      </c>
      <c r="T35" s="130"/>
      <c r="U35" s="130"/>
      <c r="V35" s="130"/>
      <c r="W35" s="131"/>
    </row>
    <row r="36" spans="1:23" s="1" customFormat="1" ht="11.25" x14ac:dyDescent="0.2">
      <c r="A36" s="114" t="s">
        <v>70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6"/>
    </row>
  </sheetData>
  <mergeCells count="14">
    <mergeCell ref="A36:W36"/>
    <mergeCell ref="B32:W32"/>
    <mergeCell ref="B33:W33"/>
    <mergeCell ref="B34:W34"/>
    <mergeCell ref="A35:F35"/>
    <mergeCell ref="G35:L35"/>
    <mergeCell ref="M35:R35"/>
    <mergeCell ref="S35:W35"/>
    <mergeCell ref="B31:W31"/>
    <mergeCell ref="A1:V1"/>
    <mergeCell ref="A2:V2"/>
    <mergeCell ref="A28:J28"/>
    <mergeCell ref="B29:W29"/>
    <mergeCell ref="B30:W30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95" orientation="landscape" verticalDpi="0" r:id="rId1"/>
  <ignoredErrors>
    <ignoredError sqref="W4:W2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X82"/>
  <sheetViews>
    <sheetView showGridLines="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10" bestFit="1" customWidth="1"/>
    <col min="2" max="2" width="24.2851562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7.5703125" bestFit="1" customWidth="1"/>
    <col min="8" max="8" width="3.85546875" bestFit="1" customWidth="1"/>
    <col min="9" max="9" width="3.28515625" bestFit="1" customWidth="1"/>
    <col min="10" max="10" width="5.85546875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4" s="1" customFormat="1" ht="12.75" x14ac:dyDescent="0.2">
      <c r="A1" s="155" t="s">
        <v>482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32"/>
      <c r="W1" s="66"/>
    </row>
    <row r="2" spans="1:24" s="1" customFormat="1" ht="12.75" customHeight="1" x14ac:dyDescent="0.2">
      <c r="A2" s="156" t="s">
        <v>497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34"/>
      <c r="W2" s="67"/>
    </row>
    <row r="3" spans="1:24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5" t="s">
        <v>338</v>
      </c>
    </row>
    <row r="4" spans="1:24" s="1" customFormat="1" ht="12" x14ac:dyDescent="0.2">
      <c r="A4" s="29">
        <v>54500000</v>
      </c>
      <c r="B4" s="29" t="s">
        <v>498</v>
      </c>
      <c r="C4" s="29" t="s">
        <v>12</v>
      </c>
      <c r="D4" s="29" t="s">
        <v>13</v>
      </c>
      <c r="E4" s="29" t="s">
        <v>14</v>
      </c>
      <c r="F4" s="29"/>
      <c r="G4" s="29" t="s">
        <v>16</v>
      </c>
      <c r="H4" s="29"/>
      <c r="I4" s="29" t="s">
        <v>202</v>
      </c>
      <c r="J4" s="30">
        <v>42644</v>
      </c>
      <c r="K4" s="52"/>
      <c r="L4" s="52"/>
      <c r="M4" s="52"/>
      <c r="N4" s="52"/>
      <c r="O4" s="52"/>
      <c r="P4" s="52"/>
      <c r="Q4" s="52"/>
      <c r="R4" s="31">
        <v>40</v>
      </c>
      <c r="S4" s="32">
        <v>80</v>
      </c>
      <c r="T4" s="32">
        <v>95</v>
      </c>
      <c r="U4" s="32">
        <v>100</v>
      </c>
      <c r="V4" s="32">
        <v>100</v>
      </c>
      <c r="W4" s="104">
        <f>AVERAGE(K4:V4)</f>
        <v>83</v>
      </c>
      <c r="X4" s="4" t="s">
        <v>576</v>
      </c>
    </row>
    <row r="5" spans="1:24" s="1" customFormat="1" ht="12" x14ac:dyDescent="0.2">
      <c r="A5" s="29">
        <v>0</v>
      </c>
      <c r="B5" s="29" t="s">
        <v>498</v>
      </c>
      <c r="C5" s="29" t="s">
        <v>19</v>
      </c>
      <c r="D5" s="29" t="s">
        <v>13</v>
      </c>
      <c r="E5" s="29" t="s">
        <v>14</v>
      </c>
      <c r="F5" s="29"/>
      <c r="G5" s="29" t="s">
        <v>20</v>
      </c>
      <c r="H5" s="29"/>
      <c r="I5" s="29" t="s">
        <v>202</v>
      </c>
      <c r="J5" s="30">
        <v>42644</v>
      </c>
      <c r="K5" s="52"/>
      <c r="L5" s="52"/>
      <c r="M5" s="52"/>
      <c r="N5" s="52"/>
      <c r="O5" s="52"/>
      <c r="P5" s="52"/>
      <c r="Q5" s="52"/>
      <c r="R5" s="31">
        <v>54</v>
      </c>
      <c r="S5" s="32">
        <v>100</v>
      </c>
      <c r="T5" s="32">
        <v>100</v>
      </c>
      <c r="U5" s="32">
        <v>100</v>
      </c>
      <c r="V5" s="32">
        <v>100</v>
      </c>
      <c r="W5" s="104">
        <f t="shared" ref="W5:W67" si="0">AVERAGE(K5:V5)</f>
        <v>90.8</v>
      </c>
      <c r="X5" s="4" t="s">
        <v>577</v>
      </c>
    </row>
    <row r="6" spans="1:24" s="1" customFormat="1" ht="12" x14ac:dyDescent="0.2">
      <c r="A6" s="29">
        <v>43429998</v>
      </c>
      <c r="B6" s="29" t="s">
        <v>499</v>
      </c>
      <c r="C6" s="29" t="s">
        <v>12</v>
      </c>
      <c r="D6" s="29" t="s">
        <v>13</v>
      </c>
      <c r="E6" s="29" t="s">
        <v>14</v>
      </c>
      <c r="F6" s="29"/>
      <c r="G6" s="29" t="s">
        <v>27</v>
      </c>
      <c r="H6" s="29"/>
      <c r="I6" s="29" t="s">
        <v>202</v>
      </c>
      <c r="J6" s="30">
        <v>42675</v>
      </c>
      <c r="K6" s="52"/>
      <c r="L6" s="52"/>
      <c r="M6" s="52"/>
      <c r="N6" s="52"/>
      <c r="O6" s="52"/>
      <c r="P6" s="52"/>
      <c r="Q6" s="52"/>
      <c r="R6" s="32">
        <v>99</v>
      </c>
      <c r="S6" s="32">
        <v>100</v>
      </c>
      <c r="T6" s="32">
        <v>99</v>
      </c>
      <c r="U6" s="32">
        <v>97</v>
      </c>
      <c r="V6" s="32">
        <v>100</v>
      </c>
      <c r="W6" s="104">
        <f t="shared" si="0"/>
        <v>99</v>
      </c>
      <c r="X6" s="4" t="s">
        <v>578</v>
      </c>
    </row>
    <row r="7" spans="1:24" s="1" customFormat="1" ht="12" x14ac:dyDescent="0.2">
      <c r="A7" s="29">
        <v>1546000</v>
      </c>
      <c r="B7" s="29" t="s">
        <v>499</v>
      </c>
      <c r="C7" s="29" t="s">
        <v>19</v>
      </c>
      <c r="D7" s="29" t="s">
        <v>13</v>
      </c>
      <c r="E7" s="29" t="s">
        <v>14</v>
      </c>
      <c r="F7" s="29"/>
      <c r="G7" s="29" t="s">
        <v>20</v>
      </c>
      <c r="H7" s="29"/>
      <c r="I7" s="29" t="s">
        <v>202</v>
      </c>
      <c r="J7" s="30">
        <v>42675</v>
      </c>
      <c r="K7" s="52"/>
      <c r="L7" s="52"/>
      <c r="M7" s="52"/>
      <c r="N7" s="52"/>
      <c r="O7" s="52"/>
      <c r="P7" s="52"/>
      <c r="Q7" s="52"/>
      <c r="R7" s="32">
        <v>99</v>
      </c>
      <c r="S7" s="32">
        <v>100</v>
      </c>
      <c r="T7" s="32">
        <v>99</v>
      </c>
      <c r="U7" s="32">
        <v>99</v>
      </c>
      <c r="V7" s="32">
        <v>100</v>
      </c>
      <c r="W7" s="104">
        <f t="shared" si="0"/>
        <v>99.4</v>
      </c>
      <c r="X7" s="4" t="s">
        <v>579</v>
      </c>
    </row>
    <row r="8" spans="1:24" s="1" customFormat="1" ht="12" x14ac:dyDescent="0.2">
      <c r="A8" s="29">
        <v>61260000</v>
      </c>
      <c r="B8" s="29" t="s">
        <v>410</v>
      </c>
      <c r="C8" s="29" t="s">
        <v>12</v>
      </c>
      <c r="D8" s="29" t="s">
        <v>13</v>
      </c>
      <c r="E8" s="29" t="s">
        <v>14</v>
      </c>
      <c r="F8" s="29"/>
      <c r="G8" s="29" t="s">
        <v>27</v>
      </c>
      <c r="H8" s="29"/>
      <c r="I8" s="29" t="s">
        <v>202</v>
      </c>
      <c r="J8" s="30">
        <v>42370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104"/>
      <c r="X8" s="4" t="s">
        <v>572</v>
      </c>
    </row>
    <row r="9" spans="1:24" s="1" customFormat="1" ht="12" x14ac:dyDescent="0.2">
      <c r="A9" s="29">
        <v>2245071</v>
      </c>
      <c r="B9" s="29" t="s">
        <v>410</v>
      </c>
      <c r="C9" s="29" t="s">
        <v>19</v>
      </c>
      <c r="D9" s="29" t="s">
        <v>13</v>
      </c>
      <c r="E9" s="29" t="s">
        <v>14</v>
      </c>
      <c r="F9" s="29"/>
      <c r="G9" s="29" t="s">
        <v>20</v>
      </c>
      <c r="H9" s="29"/>
      <c r="I9" s="29" t="s">
        <v>202</v>
      </c>
      <c r="J9" s="30">
        <v>42370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104"/>
    </row>
    <row r="10" spans="1:24" s="1" customFormat="1" ht="12" x14ac:dyDescent="0.2">
      <c r="A10" s="29">
        <v>44350000</v>
      </c>
      <c r="B10" s="29" t="s">
        <v>411</v>
      </c>
      <c r="C10" s="29" t="s">
        <v>12</v>
      </c>
      <c r="D10" s="29" t="s">
        <v>13</v>
      </c>
      <c r="E10" s="29" t="s">
        <v>14</v>
      </c>
      <c r="F10" s="29"/>
      <c r="G10" s="29" t="s">
        <v>27</v>
      </c>
      <c r="H10" s="29"/>
      <c r="I10" s="29" t="s">
        <v>202</v>
      </c>
      <c r="J10" s="30">
        <v>42370</v>
      </c>
      <c r="K10" s="31">
        <v>25</v>
      </c>
      <c r="L10" s="32">
        <v>95</v>
      </c>
      <c r="M10" s="32">
        <v>99</v>
      </c>
      <c r="N10" s="32">
        <v>100</v>
      </c>
      <c r="O10" s="32">
        <v>92</v>
      </c>
      <c r="P10" s="31">
        <v>0</v>
      </c>
      <c r="Q10" s="31">
        <v>21</v>
      </c>
      <c r="R10" s="32">
        <v>90</v>
      </c>
      <c r="S10" s="32">
        <v>100</v>
      </c>
      <c r="T10" s="32">
        <v>100</v>
      </c>
      <c r="U10" s="32">
        <v>100</v>
      </c>
      <c r="V10" s="32">
        <v>100</v>
      </c>
      <c r="W10" s="104">
        <f t="shared" si="0"/>
        <v>76.833333333333329</v>
      </c>
    </row>
    <row r="11" spans="1:24" s="1" customFormat="1" ht="12" x14ac:dyDescent="0.2">
      <c r="A11" s="29">
        <v>1643026</v>
      </c>
      <c r="B11" s="29" t="s">
        <v>411</v>
      </c>
      <c r="C11" s="29" t="s">
        <v>19</v>
      </c>
      <c r="D11" s="29" t="s">
        <v>13</v>
      </c>
      <c r="E11" s="29" t="s">
        <v>14</v>
      </c>
      <c r="F11" s="29"/>
      <c r="G11" s="29" t="s">
        <v>20</v>
      </c>
      <c r="H11" s="29"/>
      <c r="I11" s="29" t="s">
        <v>202</v>
      </c>
      <c r="J11" s="30">
        <v>42370</v>
      </c>
      <c r="K11" s="32">
        <v>100</v>
      </c>
      <c r="L11" s="32">
        <v>100</v>
      </c>
      <c r="M11" s="31">
        <v>2</v>
      </c>
      <c r="N11" s="31">
        <v>79</v>
      </c>
      <c r="O11" s="32">
        <v>92</v>
      </c>
      <c r="P11" s="31">
        <v>0</v>
      </c>
      <c r="Q11" s="31">
        <v>21</v>
      </c>
      <c r="R11" s="32">
        <v>90</v>
      </c>
      <c r="S11" s="32">
        <v>100</v>
      </c>
      <c r="T11" s="32">
        <v>100</v>
      </c>
      <c r="U11" s="32">
        <v>99</v>
      </c>
      <c r="V11" s="32">
        <v>100</v>
      </c>
      <c r="W11" s="104">
        <f t="shared" si="0"/>
        <v>73.583333333333329</v>
      </c>
    </row>
    <row r="12" spans="1:24" s="1" customFormat="1" ht="12" x14ac:dyDescent="0.2">
      <c r="A12" s="29">
        <v>40712500</v>
      </c>
      <c r="B12" s="29" t="s">
        <v>323</v>
      </c>
      <c r="C12" s="29" t="s">
        <v>12</v>
      </c>
      <c r="D12" s="29" t="s">
        <v>13</v>
      </c>
      <c r="E12" s="29" t="s">
        <v>14</v>
      </c>
      <c r="F12" s="29"/>
      <c r="G12" s="29" t="s">
        <v>27</v>
      </c>
      <c r="H12" s="29"/>
      <c r="I12" s="29" t="s">
        <v>202</v>
      </c>
      <c r="J12" s="30">
        <v>41883</v>
      </c>
      <c r="K12" s="52"/>
      <c r="L12" s="52"/>
      <c r="M12" s="52"/>
      <c r="N12" s="52"/>
      <c r="O12" s="52"/>
      <c r="P12" s="52"/>
      <c r="Q12" s="52"/>
      <c r="R12" s="31">
        <v>66</v>
      </c>
      <c r="S12" s="32">
        <v>100</v>
      </c>
      <c r="T12" s="32">
        <v>100</v>
      </c>
      <c r="U12" s="32">
        <v>100</v>
      </c>
      <c r="V12" s="32">
        <v>100</v>
      </c>
      <c r="W12" s="104">
        <f t="shared" si="0"/>
        <v>93.2</v>
      </c>
      <c r="X12" s="4" t="s">
        <v>579</v>
      </c>
    </row>
    <row r="13" spans="1:24" s="1" customFormat="1" ht="12" x14ac:dyDescent="0.2">
      <c r="A13" s="29">
        <v>2044080</v>
      </c>
      <c r="B13" s="29" t="s">
        <v>323</v>
      </c>
      <c r="C13" s="29" t="s">
        <v>19</v>
      </c>
      <c r="D13" s="29" t="s">
        <v>13</v>
      </c>
      <c r="E13" s="29" t="s">
        <v>14</v>
      </c>
      <c r="F13" s="29"/>
      <c r="G13" s="29" t="s">
        <v>20</v>
      </c>
      <c r="H13" s="29"/>
      <c r="I13" s="29" t="s">
        <v>202</v>
      </c>
      <c r="J13" s="30">
        <v>41883</v>
      </c>
      <c r="K13" s="52"/>
      <c r="L13" s="52"/>
      <c r="M13" s="52"/>
      <c r="N13" s="52"/>
      <c r="O13" s="52"/>
      <c r="P13" s="52"/>
      <c r="Q13" s="52"/>
      <c r="R13" s="31">
        <v>66</v>
      </c>
      <c r="S13" s="32">
        <v>100</v>
      </c>
      <c r="T13" s="32">
        <v>100</v>
      </c>
      <c r="U13" s="32">
        <v>100</v>
      </c>
      <c r="V13" s="32">
        <v>100</v>
      </c>
      <c r="W13" s="104">
        <f t="shared" si="0"/>
        <v>93.2</v>
      </c>
      <c r="X13" s="4" t="s">
        <v>579</v>
      </c>
    </row>
    <row r="14" spans="1:24" s="1" customFormat="1" ht="12" x14ac:dyDescent="0.2">
      <c r="A14" s="29">
        <v>41210000</v>
      </c>
      <c r="B14" s="29" t="s">
        <v>412</v>
      </c>
      <c r="C14" s="29" t="s">
        <v>12</v>
      </c>
      <c r="D14" s="29" t="s">
        <v>13</v>
      </c>
      <c r="E14" s="29" t="s">
        <v>14</v>
      </c>
      <c r="F14" s="29"/>
      <c r="G14" s="29" t="s">
        <v>27</v>
      </c>
      <c r="H14" s="29"/>
      <c r="I14" s="29" t="s">
        <v>202</v>
      </c>
      <c r="J14" s="30">
        <v>42186</v>
      </c>
      <c r="K14" s="32">
        <v>99</v>
      </c>
      <c r="L14" s="32">
        <v>100</v>
      </c>
      <c r="M14" s="32">
        <v>99</v>
      </c>
      <c r="N14" s="32">
        <v>100</v>
      </c>
      <c r="O14" s="32">
        <v>100</v>
      </c>
      <c r="P14" s="32">
        <v>100</v>
      </c>
      <c r="Q14" s="32">
        <v>100</v>
      </c>
      <c r="R14" s="32">
        <v>100</v>
      </c>
      <c r="S14" s="32">
        <v>100</v>
      </c>
      <c r="T14" s="32">
        <v>97</v>
      </c>
      <c r="U14" s="32">
        <v>100</v>
      </c>
      <c r="V14" s="32">
        <v>100</v>
      </c>
      <c r="W14" s="104">
        <f t="shared" si="0"/>
        <v>99.583333333333329</v>
      </c>
    </row>
    <row r="15" spans="1:24" s="1" customFormat="1" ht="12" x14ac:dyDescent="0.2">
      <c r="A15" s="29">
        <v>1943010</v>
      </c>
      <c r="B15" s="29" t="s">
        <v>412</v>
      </c>
      <c r="C15" s="29" t="s">
        <v>19</v>
      </c>
      <c r="D15" s="29" t="s">
        <v>13</v>
      </c>
      <c r="E15" s="29" t="s">
        <v>14</v>
      </c>
      <c r="F15" s="29"/>
      <c r="G15" s="29" t="s">
        <v>20</v>
      </c>
      <c r="H15" s="29"/>
      <c r="I15" s="29" t="s">
        <v>202</v>
      </c>
      <c r="J15" s="30">
        <v>42186</v>
      </c>
      <c r="K15" s="32">
        <v>100</v>
      </c>
      <c r="L15" s="32">
        <v>100</v>
      </c>
      <c r="M15" s="32">
        <v>100</v>
      </c>
      <c r="N15" s="32">
        <v>100</v>
      </c>
      <c r="O15" s="31">
        <v>22</v>
      </c>
      <c r="P15" s="31">
        <v>59</v>
      </c>
      <c r="Q15" s="32">
        <v>100</v>
      </c>
      <c r="R15" s="32">
        <v>100</v>
      </c>
      <c r="S15" s="32">
        <v>100</v>
      </c>
      <c r="T15" s="32">
        <v>97</v>
      </c>
      <c r="U15" s="32">
        <v>100</v>
      </c>
      <c r="V15" s="32">
        <v>100</v>
      </c>
      <c r="W15" s="104">
        <f t="shared" si="0"/>
        <v>89.833333333333329</v>
      </c>
    </row>
    <row r="16" spans="1:24" s="1" customFormat="1" ht="12" x14ac:dyDescent="0.2">
      <c r="A16" s="29">
        <v>54230000</v>
      </c>
      <c r="B16" s="29" t="s">
        <v>413</v>
      </c>
      <c r="C16" s="29" t="s">
        <v>12</v>
      </c>
      <c r="D16" s="29" t="s">
        <v>13</v>
      </c>
      <c r="E16" s="29" t="s">
        <v>14</v>
      </c>
      <c r="F16" s="29"/>
      <c r="G16" s="29" t="s">
        <v>27</v>
      </c>
      <c r="H16" s="29"/>
      <c r="I16" s="29" t="s">
        <v>202</v>
      </c>
      <c r="J16" s="30">
        <v>42644</v>
      </c>
      <c r="K16" s="31">
        <v>0</v>
      </c>
      <c r="L16" s="31">
        <v>0</v>
      </c>
      <c r="M16" s="31">
        <v>0</v>
      </c>
      <c r="N16" s="31">
        <v>0</v>
      </c>
      <c r="O16" s="31">
        <v>7</v>
      </c>
      <c r="P16" s="32">
        <v>94</v>
      </c>
      <c r="Q16" s="32">
        <v>100</v>
      </c>
      <c r="R16" s="32">
        <v>100</v>
      </c>
      <c r="S16" s="32">
        <v>100</v>
      </c>
      <c r="T16" s="31">
        <v>79</v>
      </c>
      <c r="U16" s="32">
        <v>94</v>
      </c>
      <c r="V16" s="33">
        <v>84</v>
      </c>
      <c r="W16" s="104">
        <f t="shared" si="0"/>
        <v>54.833333333333336</v>
      </c>
    </row>
    <row r="17" spans="1:24" s="1" customFormat="1" ht="12" x14ac:dyDescent="0.2">
      <c r="A17" s="29">
        <v>1742008</v>
      </c>
      <c r="B17" s="29" t="s">
        <v>413</v>
      </c>
      <c r="C17" s="29" t="s">
        <v>19</v>
      </c>
      <c r="D17" s="29" t="s">
        <v>13</v>
      </c>
      <c r="E17" s="29" t="s">
        <v>14</v>
      </c>
      <c r="F17" s="29"/>
      <c r="G17" s="29" t="s">
        <v>20</v>
      </c>
      <c r="H17" s="29"/>
      <c r="I17" s="29" t="s">
        <v>202</v>
      </c>
      <c r="J17" s="30">
        <v>42644</v>
      </c>
      <c r="K17" s="31">
        <v>0</v>
      </c>
      <c r="L17" s="31">
        <v>0</v>
      </c>
      <c r="M17" s="31">
        <v>47</v>
      </c>
      <c r="N17" s="32">
        <v>100</v>
      </c>
      <c r="O17" s="32">
        <v>100</v>
      </c>
      <c r="P17" s="32">
        <v>94</v>
      </c>
      <c r="Q17" s="32">
        <v>100</v>
      </c>
      <c r="R17" s="32">
        <v>100</v>
      </c>
      <c r="S17" s="32">
        <v>100</v>
      </c>
      <c r="T17" s="31">
        <v>79</v>
      </c>
      <c r="U17" s="32">
        <v>94</v>
      </c>
      <c r="V17" s="33">
        <v>84</v>
      </c>
      <c r="W17" s="104">
        <f t="shared" si="0"/>
        <v>74.833333333333329</v>
      </c>
    </row>
    <row r="18" spans="1:24" s="1" customFormat="1" ht="12" x14ac:dyDescent="0.2">
      <c r="A18" s="34">
        <v>0</v>
      </c>
      <c r="B18" s="34" t="s">
        <v>324</v>
      </c>
      <c r="C18" s="34" t="s">
        <v>12</v>
      </c>
      <c r="D18" s="34" t="s">
        <v>13</v>
      </c>
      <c r="E18" s="34" t="s">
        <v>14</v>
      </c>
      <c r="F18" s="34"/>
      <c r="G18" s="34" t="s">
        <v>132</v>
      </c>
      <c r="H18" s="34"/>
      <c r="I18" s="34" t="s">
        <v>202</v>
      </c>
      <c r="J18" s="35">
        <v>41883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104"/>
      <c r="X18" s="4" t="s">
        <v>529</v>
      </c>
    </row>
    <row r="19" spans="1:24" s="1" customFormat="1" ht="12" x14ac:dyDescent="0.2">
      <c r="A19" s="29">
        <v>2043005</v>
      </c>
      <c r="B19" s="29" t="s">
        <v>324</v>
      </c>
      <c r="C19" s="29" t="s">
        <v>19</v>
      </c>
      <c r="D19" s="29" t="s">
        <v>13</v>
      </c>
      <c r="E19" s="29" t="s">
        <v>14</v>
      </c>
      <c r="F19" s="29"/>
      <c r="G19" s="29" t="s">
        <v>20</v>
      </c>
      <c r="H19" s="29"/>
      <c r="I19" s="29" t="s">
        <v>202</v>
      </c>
      <c r="J19" s="30">
        <v>41883</v>
      </c>
      <c r="K19" s="31">
        <v>46</v>
      </c>
      <c r="L19" s="32">
        <v>100</v>
      </c>
      <c r="M19" s="32">
        <v>98</v>
      </c>
      <c r="N19" s="32">
        <v>100</v>
      </c>
      <c r="O19" s="32">
        <v>100</v>
      </c>
      <c r="P19" s="32">
        <v>100</v>
      </c>
      <c r="Q19" s="32">
        <v>100</v>
      </c>
      <c r="R19" s="32">
        <v>100</v>
      </c>
      <c r="S19" s="32">
        <v>100</v>
      </c>
      <c r="T19" s="32">
        <v>99</v>
      </c>
      <c r="U19" s="32">
        <v>90</v>
      </c>
      <c r="V19" s="31">
        <v>28</v>
      </c>
      <c r="W19" s="104">
        <f t="shared" si="0"/>
        <v>88.416666666666671</v>
      </c>
    </row>
    <row r="20" spans="1:24" s="1" customFormat="1" ht="12" x14ac:dyDescent="0.2">
      <c r="A20" s="29">
        <v>40755000</v>
      </c>
      <c r="B20" s="29" t="s">
        <v>325</v>
      </c>
      <c r="C20" s="29" t="s">
        <v>12</v>
      </c>
      <c r="D20" s="29" t="s">
        <v>13</v>
      </c>
      <c r="E20" s="29" t="s">
        <v>14</v>
      </c>
      <c r="F20" s="29"/>
      <c r="G20" s="29" t="s">
        <v>27</v>
      </c>
      <c r="H20" s="29"/>
      <c r="I20" s="29" t="s">
        <v>202</v>
      </c>
      <c r="J20" s="30">
        <v>41883</v>
      </c>
      <c r="K20" s="32">
        <v>100</v>
      </c>
      <c r="L20" s="32">
        <v>100</v>
      </c>
      <c r="M20" s="32">
        <v>100</v>
      </c>
      <c r="N20" s="32">
        <v>100</v>
      </c>
      <c r="O20" s="32">
        <v>98</v>
      </c>
      <c r="P20" s="32">
        <v>100</v>
      </c>
      <c r="Q20" s="32">
        <v>100</v>
      </c>
      <c r="R20" s="32">
        <v>100</v>
      </c>
      <c r="S20" s="32">
        <v>100</v>
      </c>
      <c r="T20" s="32">
        <v>100</v>
      </c>
      <c r="U20" s="32">
        <v>100</v>
      </c>
      <c r="V20" s="32">
        <v>100</v>
      </c>
      <c r="W20" s="104">
        <f t="shared" si="0"/>
        <v>99.833333333333329</v>
      </c>
    </row>
    <row r="21" spans="1:24" s="1" customFormat="1" ht="12" x14ac:dyDescent="0.2">
      <c r="A21" s="29">
        <v>2044081</v>
      </c>
      <c r="B21" s="29" t="s">
        <v>325</v>
      </c>
      <c r="C21" s="29" t="s">
        <v>19</v>
      </c>
      <c r="D21" s="29" t="s">
        <v>13</v>
      </c>
      <c r="E21" s="29" t="s">
        <v>14</v>
      </c>
      <c r="F21" s="29"/>
      <c r="G21" s="29" t="s">
        <v>20</v>
      </c>
      <c r="H21" s="29"/>
      <c r="I21" s="29" t="s">
        <v>202</v>
      </c>
      <c r="J21" s="30">
        <v>41883</v>
      </c>
      <c r="K21" s="32">
        <v>100</v>
      </c>
      <c r="L21" s="32">
        <v>100</v>
      </c>
      <c r="M21" s="32">
        <v>100</v>
      </c>
      <c r="N21" s="32">
        <v>100</v>
      </c>
      <c r="O21" s="32">
        <v>100</v>
      </c>
      <c r="P21" s="32">
        <v>100</v>
      </c>
      <c r="Q21" s="32">
        <v>100</v>
      </c>
      <c r="R21" s="32">
        <v>100</v>
      </c>
      <c r="S21" s="32">
        <v>100</v>
      </c>
      <c r="T21" s="32">
        <v>100</v>
      </c>
      <c r="U21" s="32">
        <v>100</v>
      </c>
      <c r="V21" s="32">
        <v>100</v>
      </c>
      <c r="W21" s="104">
        <f t="shared" si="0"/>
        <v>100</v>
      </c>
    </row>
    <row r="22" spans="1:24" s="1" customFormat="1" ht="12" x14ac:dyDescent="0.2">
      <c r="A22" s="29">
        <v>40680000</v>
      </c>
      <c r="B22" s="29" t="s">
        <v>326</v>
      </c>
      <c r="C22" s="29" t="s">
        <v>12</v>
      </c>
      <c r="D22" s="29" t="s">
        <v>13</v>
      </c>
      <c r="E22" s="29" t="s">
        <v>14</v>
      </c>
      <c r="F22" s="29"/>
      <c r="G22" s="29" t="s">
        <v>16</v>
      </c>
      <c r="H22" s="29"/>
      <c r="I22" s="29" t="s">
        <v>202</v>
      </c>
      <c r="J22" s="30">
        <v>41883</v>
      </c>
      <c r="K22" s="31">
        <v>0</v>
      </c>
      <c r="L22" s="31">
        <v>0</v>
      </c>
      <c r="M22" s="31">
        <v>50</v>
      </c>
      <c r="N22" s="32">
        <v>100</v>
      </c>
      <c r="O22" s="32">
        <v>100</v>
      </c>
      <c r="P22" s="32">
        <v>100</v>
      </c>
      <c r="Q22" s="32">
        <v>100</v>
      </c>
      <c r="R22" s="32">
        <v>100</v>
      </c>
      <c r="S22" s="32">
        <v>99</v>
      </c>
      <c r="T22" s="32">
        <v>100</v>
      </c>
      <c r="U22" s="32">
        <v>96</v>
      </c>
      <c r="V22" s="32">
        <v>100</v>
      </c>
      <c r="W22" s="104">
        <f t="shared" si="0"/>
        <v>78.75</v>
      </c>
    </row>
    <row r="23" spans="1:24" s="1" customFormat="1" ht="12" x14ac:dyDescent="0.2">
      <c r="A23" s="29">
        <v>2044007</v>
      </c>
      <c r="B23" s="29" t="s">
        <v>326</v>
      </c>
      <c r="C23" s="29" t="s">
        <v>19</v>
      </c>
      <c r="D23" s="29" t="s">
        <v>13</v>
      </c>
      <c r="E23" s="29" t="s">
        <v>14</v>
      </c>
      <c r="F23" s="29"/>
      <c r="G23" s="29" t="s">
        <v>20</v>
      </c>
      <c r="H23" s="29"/>
      <c r="I23" s="29" t="s">
        <v>202</v>
      </c>
      <c r="J23" s="30">
        <v>41883</v>
      </c>
      <c r="K23" s="31">
        <v>0</v>
      </c>
      <c r="L23" s="31">
        <v>0</v>
      </c>
      <c r="M23" s="31">
        <v>50</v>
      </c>
      <c r="N23" s="32">
        <v>100</v>
      </c>
      <c r="O23" s="32">
        <v>100</v>
      </c>
      <c r="P23" s="32">
        <v>100</v>
      </c>
      <c r="Q23" s="32">
        <v>100</v>
      </c>
      <c r="R23" s="32">
        <v>100</v>
      </c>
      <c r="S23" s="32">
        <v>99</v>
      </c>
      <c r="T23" s="32">
        <v>100</v>
      </c>
      <c r="U23" s="31">
        <v>73</v>
      </c>
      <c r="V23" s="31">
        <v>49</v>
      </c>
      <c r="W23" s="104">
        <f t="shared" si="0"/>
        <v>72.583333333333329</v>
      </c>
    </row>
    <row r="24" spans="1:24" s="1" customFormat="1" ht="12" x14ac:dyDescent="0.2">
      <c r="A24" s="29">
        <v>58921500</v>
      </c>
      <c r="B24" s="29" t="s">
        <v>327</v>
      </c>
      <c r="C24" s="29" t="s">
        <v>12</v>
      </c>
      <c r="D24" s="29" t="s">
        <v>13</v>
      </c>
      <c r="E24" s="29" t="s">
        <v>14</v>
      </c>
      <c r="F24" s="29"/>
      <c r="G24" s="29" t="s">
        <v>27</v>
      </c>
      <c r="H24" s="29"/>
      <c r="I24" s="29" t="s">
        <v>202</v>
      </c>
      <c r="J24" s="30">
        <v>41913</v>
      </c>
      <c r="K24" s="32">
        <v>100</v>
      </c>
      <c r="L24" s="32">
        <v>98</v>
      </c>
      <c r="M24" s="32">
        <v>100</v>
      </c>
      <c r="N24" s="32">
        <v>100</v>
      </c>
      <c r="O24" s="31">
        <v>73</v>
      </c>
      <c r="P24" s="32">
        <v>90</v>
      </c>
      <c r="Q24" s="33">
        <v>88</v>
      </c>
      <c r="R24" s="32">
        <v>100</v>
      </c>
      <c r="S24" s="32">
        <v>92</v>
      </c>
      <c r="T24" s="32">
        <v>96</v>
      </c>
      <c r="U24" s="32">
        <v>100</v>
      </c>
      <c r="V24" s="32">
        <v>97</v>
      </c>
      <c r="W24" s="104">
        <f t="shared" si="0"/>
        <v>94.5</v>
      </c>
    </row>
    <row r="25" spans="1:24" s="1" customFormat="1" ht="12" x14ac:dyDescent="0.2">
      <c r="A25" s="29">
        <v>2142098</v>
      </c>
      <c r="B25" s="29" t="s">
        <v>327</v>
      </c>
      <c r="C25" s="29" t="s">
        <v>19</v>
      </c>
      <c r="D25" s="29" t="s">
        <v>13</v>
      </c>
      <c r="E25" s="29" t="s">
        <v>14</v>
      </c>
      <c r="F25" s="29"/>
      <c r="G25" s="29" t="s">
        <v>20</v>
      </c>
      <c r="H25" s="29"/>
      <c r="I25" s="29" t="s">
        <v>202</v>
      </c>
      <c r="J25" s="30">
        <v>41913</v>
      </c>
      <c r="K25" s="32">
        <v>100</v>
      </c>
      <c r="L25" s="32">
        <v>98</v>
      </c>
      <c r="M25" s="32">
        <v>100</v>
      </c>
      <c r="N25" s="32">
        <v>100</v>
      </c>
      <c r="O25" s="31">
        <v>73</v>
      </c>
      <c r="P25" s="32">
        <v>90</v>
      </c>
      <c r="Q25" s="33">
        <v>88</v>
      </c>
      <c r="R25" s="32">
        <v>100</v>
      </c>
      <c r="S25" s="32">
        <v>92</v>
      </c>
      <c r="T25" s="32">
        <v>96</v>
      </c>
      <c r="U25" s="32">
        <v>100</v>
      </c>
      <c r="V25" s="32">
        <v>97</v>
      </c>
      <c r="W25" s="104">
        <f t="shared" si="0"/>
        <v>94.5</v>
      </c>
    </row>
    <row r="26" spans="1:24" s="1" customFormat="1" ht="12" x14ac:dyDescent="0.2">
      <c r="A26" s="29">
        <v>41151000</v>
      </c>
      <c r="B26" s="29" t="s">
        <v>500</v>
      </c>
      <c r="C26" s="29" t="s">
        <v>12</v>
      </c>
      <c r="D26" s="29" t="s">
        <v>13</v>
      </c>
      <c r="E26" s="29" t="s">
        <v>14</v>
      </c>
      <c r="F26" s="29"/>
      <c r="G26" s="29" t="s">
        <v>27</v>
      </c>
      <c r="H26" s="29"/>
      <c r="I26" s="29" t="s">
        <v>202</v>
      </c>
      <c r="J26" s="30">
        <v>42186</v>
      </c>
      <c r="K26" s="31">
        <v>0</v>
      </c>
      <c r="L26" s="31">
        <v>0</v>
      </c>
      <c r="M26" s="31">
        <v>0</v>
      </c>
      <c r="N26" s="31">
        <v>0</v>
      </c>
      <c r="O26" s="31">
        <v>69</v>
      </c>
      <c r="P26" s="32">
        <v>100</v>
      </c>
      <c r="Q26" s="32">
        <v>100</v>
      </c>
      <c r="R26" s="32">
        <v>100</v>
      </c>
      <c r="S26" s="32">
        <v>100</v>
      </c>
      <c r="T26" s="32">
        <v>100</v>
      </c>
      <c r="U26" s="32">
        <v>91</v>
      </c>
      <c r="V26" s="32">
        <v>100</v>
      </c>
      <c r="W26" s="104">
        <f t="shared" si="0"/>
        <v>63.333333333333336</v>
      </c>
    </row>
    <row r="27" spans="1:24" s="1" customFormat="1" ht="12" x14ac:dyDescent="0.2">
      <c r="A27" s="29">
        <v>2043056</v>
      </c>
      <c r="B27" s="29" t="s">
        <v>500</v>
      </c>
      <c r="C27" s="29" t="s">
        <v>19</v>
      </c>
      <c r="D27" s="29" t="s">
        <v>13</v>
      </c>
      <c r="E27" s="29" t="s">
        <v>14</v>
      </c>
      <c r="F27" s="29"/>
      <c r="G27" s="29" t="s">
        <v>20</v>
      </c>
      <c r="H27" s="29"/>
      <c r="I27" s="29" t="s">
        <v>202</v>
      </c>
      <c r="J27" s="30">
        <v>42186</v>
      </c>
      <c r="K27" s="31">
        <v>0</v>
      </c>
      <c r="L27" s="31">
        <v>0</v>
      </c>
      <c r="M27" s="31">
        <v>0</v>
      </c>
      <c r="N27" s="31">
        <v>0</v>
      </c>
      <c r="O27" s="31">
        <v>69</v>
      </c>
      <c r="P27" s="32">
        <v>100</v>
      </c>
      <c r="Q27" s="32">
        <v>100</v>
      </c>
      <c r="R27" s="32">
        <v>100</v>
      </c>
      <c r="S27" s="32">
        <v>100</v>
      </c>
      <c r="T27" s="32">
        <v>100</v>
      </c>
      <c r="U27" s="32">
        <v>100</v>
      </c>
      <c r="V27" s="32">
        <v>100</v>
      </c>
      <c r="W27" s="104">
        <f t="shared" si="0"/>
        <v>64.083333333333329</v>
      </c>
    </row>
    <row r="28" spans="1:24" s="1" customFormat="1" ht="12" x14ac:dyDescent="0.2">
      <c r="A28" s="29">
        <v>54730005</v>
      </c>
      <c r="B28" s="29" t="s">
        <v>414</v>
      </c>
      <c r="C28" s="29" t="s">
        <v>12</v>
      </c>
      <c r="D28" s="29" t="s">
        <v>13</v>
      </c>
      <c r="E28" s="29" t="s">
        <v>14</v>
      </c>
      <c r="F28" s="29"/>
      <c r="G28" s="29" t="s">
        <v>27</v>
      </c>
      <c r="H28" s="29"/>
      <c r="I28" s="29" t="s">
        <v>202</v>
      </c>
      <c r="J28" s="30">
        <v>42339</v>
      </c>
      <c r="K28" s="32">
        <v>100</v>
      </c>
      <c r="L28" s="32">
        <v>100</v>
      </c>
      <c r="M28" s="32">
        <v>99</v>
      </c>
      <c r="N28" s="32">
        <v>100</v>
      </c>
      <c r="O28" s="32">
        <v>100</v>
      </c>
      <c r="P28" s="32">
        <v>100</v>
      </c>
      <c r="Q28" s="32">
        <v>100</v>
      </c>
      <c r="R28" s="32">
        <v>100</v>
      </c>
      <c r="S28" s="32">
        <v>100</v>
      </c>
      <c r="T28" s="32">
        <v>100</v>
      </c>
      <c r="U28" s="32">
        <v>100</v>
      </c>
      <c r="V28" s="32">
        <v>100</v>
      </c>
      <c r="W28" s="104">
        <f t="shared" si="0"/>
        <v>99.916666666666671</v>
      </c>
    </row>
    <row r="29" spans="1:24" s="1" customFormat="1" ht="12" x14ac:dyDescent="0.2">
      <c r="A29" s="29">
        <v>1641012</v>
      </c>
      <c r="B29" s="29" t="s">
        <v>414</v>
      </c>
      <c r="C29" s="29" t="s">
        <v>19</v>
      </c>
      <c r="D29" s="29" t="s">
        <v>13</v>
      </c>
      <c r="E29" s="29" t="s">
        <v>14</v>
      </c>
      <c r="F29" s="29"/>
      <c r="G29" s="29" t="s">
        <v>20</v>
      </c>
      <c r="H29" s="29"/>
      <c r="I29" s="29" t="s">
        <v>202</v>
      </c>
      <c r="J29" s="30">
        <v>42339</v>
      </c>
      <c r="K29" s="32">
        <v>100</v>
      </c>
      <c r="L29" s="32">
        <v>100</v>
      </c>
      <c r="M29" s="32">
        <v>100</v>
      </c>
      <c r="N29" s="32">
        <v>100</v>
      </c>
      <c r="O29" s="32">
        <v>100</v>
      </c>
      <c r="P29" s="32">
        <v>100</v>
      </c>
      <c r="Q29" s="32">
        <v>100</v>
      </c>
      <c r="R29" s="32">
        <v>100</v>
      </c>
      <c r="S29" s="32">
        <v>100</v>
      </c>
      <c r="T29" s="32">
        <v>100</v>
      </c>
      <c r="U29" s="32">
        <v>100</v>
      </c>
      <c r="V29" s="32">
        <v>100</v>
      </c>
      <c r="W29" s="104">
        <f t="shared" si="0"/>
        <v>100</v>
      </c>
    </row>
    <row r="30" spans="1:24" s="1" customFormat="1" ht="12" x14ac:dyDescent="0.2">
      <c r="A30" s="29">
        <v>43300000</v>
      </c>
      <c r="B30" s="29" t="s">
        <v>415</v>
      </c>
      <c r="C30" s="29" t="s">
        <v>12</v>
      </c>
      <c r="D30" s="29" t="s">
        <v>13</v>
      </c>
      <c r="E30" s="29" t="s">
        <v>14</v>
      </c>
      <c r="F30" s="29"/>
      <c r="G30" s="29" t="s">
        <v>27</v>
      </c>
      <c r="H30" s="29"/>
      <c r="I30" s="29" t="s">
        <v>202</v>
      </c>
      <c r="J30" s="30">
        <v>42309</v>
      </c>
      <c r="K30" s="32">
        <v>98</v>
      </c>
      <c r="L30" s="32">
        <v>100</v>
      </c>
      <c r="M30" s="32">
        <v>100</v>
      </c>
      <c r="N30" s="32">
        <v>100</v>
      </c>
      <c r="O30" s="32">
        <v>100</v>
      </c>
      <c r="P30" s="32">
        <v>100</v>
      </c>
      <c r="Q30" s="32">
        <v>100</v>
      </c>
      <c r="R30" s="32">
        <v>100</v>
      </c>
      <c r="S30" s="32">
        <v>100</v>
      </c>
      <c r="T30" s="32">
        <v>99</v>
      </c>
      <c r="U30" s="32">
        <v>98</v>
      </c>
      <c r="V30" s="32">
        <v>100</v>
      </c>
      <c r="W30" s="104">
        <f t="shared" si="0"/>
        <v>99.583333333333329</v>
      </c>
    </row>
    <row r="31" spans="1:24" s="1" customFormat="1" ht="12" x14ac:dyDescent="0.2">
      <c r="A31" s="29">
        <v>1546010</v>
      </c>
      <c r="B31" s="29" t="s">
        <v>415</v>
      </c>
      <c r="C31" s="29" t="s">
        <v>19</v>
      </c>
      <c r="D31" s="29" t="s">
        <v>13</v>
      </c>
      <c r="E31" s="29" t="s">
        <v>14</v>
      </c>
      <c r="F31" s="29"/>
      <c r="G31" s="29" t="s">
        <v>20</v>
      </c>
      <c r="H31" s="29"/>
      <c r="I31" s="29" t="s">
        <v>202</v>
      </c>
      <c r="J31" s="30">
        <v>42309</v>
      </c>
      <c r="K31" s="32">
        <v>100</v>
      </c>
      <c r="L31" s="32">
        <v>100</v>
      </c>
      <c r="M31" s="32">
        <v>100</v>
      </c>
      <c r="N31" s="32">
        <v>100</v>
      </c>
      <c r="O31" s="32">
        <v>100</v>
      </c>
      <c r="P31" s="32">
        <v>100</v>
      </c>
      <c r="Q31" s="32">
        <v>100</v>
      </c>
      <c r="R31" s="32">
        <v>100</v>
      </c>
      <c r="S31" s="32">
        <v>100</v>
      </c>
      <c r="T31" s="32">
        <v>100</v>
      </c>
      <c r="U31" s="32">
        <v>99</v>
      </c>
      <c r="V31" s="32">
        <v>100</v>
      </c>
      <c r="W31" s="104">
        <f t="shared" si="0"/>
        <v>99.916666666666671</v>
      </c>
    </row>
    <row r="32" spans="1:24" s="1" customFormat="1" ht="12" x14ac:dyDescent="0.2">
      <c r="A32" s="29">
        <v>42251000</v>
      </c>
      <c r="B32" s="29" t="s">
        <v>501</v>
      </c>
      <c r="C32" s="29" t="s">
        <v>12</v>
      </c>
      <c r="D32" s="29" t="s">
        <v>13</v>
      </c>
      <c r="E32" s="29" t="s">
        <v>14</v>
      </c>
      <c r="F32" s="29"/>
      <c r="G32" s="29" t="s">
        <v>27</v>
      </c>
      <c r="H32" s="29"/>
      <c r="I32" s="29" t="s">
        <v>202</v>
      </c>
      <c r="J32" s="30">
        <v>42705</v>
      </c>
      <c r="K32" s="52"/>
      <c r="L32" s="52"/>
      <c r="M32" s="52"/>
      <c r="N32" s="52"/>
      <c r="O32" s="52"/>
      <c r="P32" s="52"/>
      <c r="Q32" s="32">
        <v>100</v>
      </c>
      <c r="R32" s="32">
        <v>90</v>
      </c>
      <c r="S32" s="31">
        <v>0</v>
      </c>
      <c r="T32" s="31">
        <v>0</v>
      </c>
      <c r="U32" s="31">
        <v>5</v>
      </c>
      <c r="V32" s="32">
        <v>99</v>
      </c>
      <c r="W32" s="104">
        <f t="shared" si="0"/>
        <v>49</v>
      </c>
      <c r="X32" s="4" t="s">
        <v>574</v>
      </c>
    </row>
    <row r="33" spans="1:24" s="1" customFormat="1" ht="12" x14ac:dyDescent="0.2">
      <c r="A33" s="29">
        <v>1746019</v>
      </c>
      <c r="B33" s="29" t="s">
        <v>501</v>
      </c>
      <c r="C33" s="29" t="s">
        <v>19</v>
      </c>
      <c r="D33" s="29" t="s">
        <v>13</v>
      </c>
      <c r="E33" s="29" t="s">
        <v>14</v>
      </c>
      <c r="F33" s="29"/>
      <c r="G33" s="29" t="s">
        <v>20</v>
      </c>
      <c r="H33" s="29"/>
      <c r="I33" s="29" t="s">
        <v>202</v>
      </c>
      <c r="J33" s="30">
        <v>42705</v>
      </c>
      <c r="K33" s="52"/>
      <c r="L33" s="52"/>
      <c r="M33" s="52"/>
      <c r="N33" s="52"/>
      <c r="O33" s="52"/>
      <c r="P33" s="52"/>
      <c r="Q33" s="32">
        <v>100</v>
      </c>
      <c r="R33" s="32">
        <v>90</v>
      </c>
      <c r="S33" s="31">
        <v>0</v>
      </c>
      <c r="T33" s="31">
        <v>0</v>
      </c>
      <c r="U33" s="31">
        <v>5</v>
      </c>
      <c r="V33" s="32">
        <v>99</v>
      </c>
      <c r="W33" s="104">
        <f t="shared" si="0"/>
        <v>49</v>
      </c>
    </row>
    <row r="34" spans="1:24" s="1" customFormat="1" ht="12" x14ac:dyDescent="0.2">
      <c r="A34" s="29">
        <v>54110002</v>
      </c>
      <c r="B34" s="29" t="s">
        <v>416</v>
      </c>
      <c r="C34" s="29" t="s">
        <v>12</v>
      </c>
      <c r="D34" s="29" t="s">
        <v>13</v>
      </c>
      <c r="E34" s="29" t="s">
        <v>14</v>
      </c>
      <c r="F34" s="29"/>
      <c r="G34" s="29" t="s">
        <v>27</v>
      </c>
      <c r="H34" s="29"/>
      <c r="I34" s="29" t="s">
        <v>202</v>
      </c>
      <c r="J34" s="30">
        <v>42309</v>
      </c>
      <c r="K34" s="31">
        <v>55</v>
      </c>
      <c r="L34" s="32">
        <v>100</v>
      </c>
      <c r="M34" s="32">
        <v>100</v>
      </c>
      <c r="N34" s="32">
        <v>100</v>
      </c>
      <c r="O34" s="32">
        <v>100</v>
      </c>
      <c r="P34" s="32">
        <v>100</v>
      </c>
      <c r="Q34" s="32">
        <v>100</v>
      </c>
      <c r="R34" s="32">
        <v>99</v>
      </c>
      <c r="S34" s="32">
        <v>100</v>
      </c>
      <c r="T34" s="32">
        <v>100</v>
      </c>
      <c r="U34" s="32">
        <v>100</v>
      </c>
      <c r="V34" s="32">
        <v>99</v>
      </c>
      <c r="W34" s="104">
        <f t="shared" si="0"/>
        <v>96.083333333333329</v>
      </c>
    </row>
    <row r="35" spans="1:24" s="1" customFormat="1" ht="12" x14ac:dyDescent="0.2">
      <c r="A35" s="29">
        <v>1642014</v>
      </c>
      <c r="B35" s="29" t="s">
        <v>416</v>
      </c>
      <c r="C35" s="29" t="s">
        <v>19</v>
      </c>
      <c r="D35" s="29" t="s">
        <v>13</v>
      </c>
      <c r="E35" s="29" t="s">
        <v>14</v>
      </c>
      <c r="F35" s="29"/>
      <c r="G35" s="29" t="s">
        <v>20</v>
      </c>
      <c r="H35" s="29"/>
      <c r="I35" s="29" t="s">
        <v>202</v>
      </c>
      <c r="J35" s="30">
        <v>42309</v>
      </c>
      <c r="K35" s="31">
        <v>55</v>
      </c>
      <c r="L35" s="32">
        <v>100</v>
      </c>
      <c r="M35" s="32">
        <v>100</v>
      </c>
      <c r="N35" s="32">
        <v>100</v>
      </c>
      <c r="O35" s="32">
        <v>100</v>
      </c>
      <c r="P35" s="32">
        <v>100</v>
      </c>
      <c r="Q35" s="32">
        <v>100</v>
      </c>
      <c r="R35" s="32">
        <v>99</v>
      </c>
      <c r="S35" s="32">
        <v>100</v>
      </c>
      <c r="T35" s="32">
        <v>100</v>
      </c>
      <c r="U35" s="32">
        <v>99</v>
      </c>
      <c r="V35" s="32">
        <v>100</v>
      </c>
      <c r="W35" s="104">
        <f t="shared" si="0"/>
        <v>96.083333333333329</v>
      </c>
    </row>
    <row r="36" spans="1:24" s="1" customFormat="1" ht="12" x14ac:dyDescent="0.2">
      <c r="A36" s="29">
        <v>58910000</v>
      </c>
      <c r="B36" s="29" t="s">
        <v>328</v>
      </c>
      <c r="C36" s="29" t="s">
        <v>12</v>
      </c>
      <c r="D36" s="29" t="s">
        <v>13</v>
      </c>
      <c r="E36" s="29" t="s">
        <v>14</v>
      </c>
      <c r="F36" s="29"/>
      <c r="G36" s="29" t="s">
        <v>27</v>
      </c>
      <c r="H36" s="29"/>
      <c r="I36" s="29" t="s">
        <v>202</v>
      </c>
      <c r="J36" s="30">
        <v>41913</v>
      </c>
      <c r="K36" s="32">
        <v>100</v>
      </c>
      <c r="L36" s="32">
        <v>97</v>
      </c>
      <c r="M36" s="32">
        <v>100</v>
      </c>
      <c r="N36" s="32">
        <v>100</v>
      </c>
      <c r="O36" s="31">
        <v>74</v>
      </c>
      <c r="P36" s="32">
        <v>90</v>
      </c>
      <c r="Q36" s="33">
        <v>88</v>
      </c>
      <c r="R36" s="32">
        <v>100</v>
      </c>
      <c r="S36" s="32">
        <v>92</v>
      </c>
      <c r="T36" s="32">
        <v>96</v>
      </c>
      <c r="U36" s="32">
        <v>100</v>
      </c>
      <c r="V36" s="32">
        <v>97</v>
      </c>
      <c r="W36" s="104">
        <f t="shared" si="0"/>
        <v>94.5</v>
      </c>
    </row>
    <row r="37" spans="1:24" s="1" customFormat="1" ht="12" x14ac:dyDescent="0.2">
      <c r="A37" s="29">
        <v>2142004</v>
      </c>
      <c r="B37" s="29" t="s">
        <v>328</v>
      </c>
      <c r="C37" s="29" t="s">
        <v>19</v>
      </c>
      <c r="D37" s="29" t="s">
        <v>13</v>
      </c>
      <c r="E37" s="29" t="s">
        <v>14</v>
      </c>
      <c r="F37" s="29"/>
      <c r="G37" s="29" t="s">
        <v>20</v>
      </c>
      <c r="H37" s="29"/>
      <c r="I37" s="29" t="s">
        <v>202</v>
      </c>
      <c r="J37" s="30">
        <v>41913</v>
      </c>
      <c r="K37" s="32">
        <v>100</v>
      </c>
      <c r="L37" s="32">
        <v>97</v>
      </c>
      <c r="M37" s="32">
        <v>100</v>
      </c>
      <c r="N37" s="32">
        <v>100</v>
      </c>
      <c r="O37" s="31">
        <v>74</v>
      </c>
      <c r="P37" s="32">
        <v>90</v>
      </c>
      <c r="Q37" s="33">
        <v>88</v>
      </c>
      <c r="R37" s="32">
        <v>100</v>
      </c>
      <c r="S37" s="32">
        <v>92</v>
      </c>
      <c r="T37" s="32">
        <v>96</v>
      </c>
      <c r="U37" s="32">
        <v>100</v>
      </c>
      <c r="V37" s="32">
        <v>97</v>
      </c>
      <c r="W37" s="104">
        <f t="shared" si="0"/>
        <v>94.5</v>
      </c>
    </row>
    <row r="38" spans="1:24" s="1" customFormat="1" ht="12" x14ac:dyDescent="0.2">
      <c r="A38" s="29">
        <v>42145498</v>
      </c>
      <c r="B38" s="29" t="s">
        <v>417</v>
      </c>
      <c r="C38" s="29" t="s">
        <v>12</v>
      </c>
      <c r="D38" s="29" t="s">
        <v>13</v>
      </c>
      <c r="E38" s="29" t="s">
        <v>14</v>
      </c>
      <c r="F38" s="29"/>
      <c r="G38" s="29" t="s">
        <v>27</v>
      </c>
      <c r="H38" s="29"/>
      <c r="I38" s="29" t="s">
        <v>202</v>
      </c>
      <c r="J38" s="30">
        <v>42309</v>
      </c>
      <c r="K38" s="52"/>
      <c r="L38" s="52"/>
      <c r="M38" s="52"/>
      <c r="N38" s="52"/>
      <c r="O38" s="52"/>
      <c r="P38" s="52"/>
      <c r="Q38" s="52"/>
      <c r="R38" s="52"/>
      <c r="S38" s="31">
        <v>67</v>
      </c>
      <c r="T38" s="32">
        <v>95</v>
      </c>
      <c r="U38" s="32">
        <v>99</v>
      </c>
      <c r="V38" s="32">
        <v>100</v>
      </c>
      <c r="W38" s="104">
        <f t="shared" si="0"/>
        <v>90.25</v>
      </c>
      <c r="X38" s="4" t="s">
        <v>574</v>
      </c>
    </row>
    <row r="39" spans="1:24" s="1" customFormat="1" ht="12" x14ac:dyDescent="0.2">
      <c r="A39" s="29">
        <v>0</v>
      </c>
      <c r="B39" s="29" t="s">
        <v>417</v>
      </c>
      <c r="C39" s="29" t="s">
        <v>19</v>
      </c>
      <c r="D39" s="29" t="s">
        <v>13</v>
      </c>
      <c r="E39" s="29" t="s">
        <v>14</v>
      </c>
      <c r="F39" s="29"/>
      <c r="G39" s="29" t="s">
        <v>20</v>
      </c>
      <c r="H39" s="29"/>
      <c r="I39" s="29" t="s">
        <v>202</v>
      </c>
      <c r="J39" s="30">
        <v>42309</v>
      </c>
      <c r="K39" s="32">
        <v>100</v>
      </c>
      <c r="L39" s="32">
        <v>100</v>
      </c>
      <c r="M39" s="32">
        <v>100</v>
      </c>
      <c r="N39" s="32">
        <v>100</v>
      </c>
      <c r="O39" s="31">
        <v>4</v>
      </c>
      <c r="P39" s="31">
        <v>0</v>
      </c>
      <c r="Q39" s="31">
        <v>23</v>
      </c>
      <c r="R39" s="32">
        <v>90</v>
      </c>
      <c r="S39" s="32">
        <v>100</v>
      </c>
      <c r="T39" s="32">
        <v>100</v>
      </c>
      <c r="U39" s="32">
        <v>100</v>
      </c>
      <c r="V39" s="32">
        <v>100</v>
      </c>
      <c r="W39" s="104">
        <f t="shared" si="0"/>
        <v>76.416666666666671</v>
      </c>
    </row>
    <row r="40" spans="1:24" s="1" customFormat="1" ht="12" x14ac:dyDescent="0.2">
      <c r="A40" s="29">
        <v>55610000</v>
      </c>
      <c r="B40" s="29" t="s">
        <v>418</v>
      </c>
      <c r="C40" s="29" t="s">
        <v>12</v>
      </c>
      <c r="D40" s="29" t="s">
        <v>13</v>
      </c>
      <c r="E40" s="29" t="s">
        <v>14</v>
      </c>
      <c r="F40" s="29"/>
      <c r="G40" s="29" t="s">
        <v>27</v>
      </c>
      <c r="H40" s="29"/>
      <c r="I40" s="29" t="s">
        <v>202</v>
      </c>
      <c r="J40" s="30">
        <v>42644</v>
      </c>
      <c r="K40" s="31">
        <v>0</v>
      </c>
      <c r="L40" s="31">
        <v>0</v>
      </c>
      <c r="M40" s="31">
        <v>33</v>
      </c>
      <c r="N40" s="32">
        <v>91</v>
      </c>
      <c r="O40" s="32">
        <v>90</v>
      </c>
      <c r="P40" s="31">
        <v>69</v>
      </c>
      <c r="Q40" s="33">
        <v>89</v>
      </c>
      <c r="R40" s="32">
        <v>97</v>
      </c>
      <c r="S40" s="32">
        <v>100</v>
      </c>
      <c r="T40" s="32">
        <v>90</v>
      </c>
      <c r="U40" s="32">
        <v>100</v>
      </c>
      <c r="V40" s="32">
        <v>100</v>
      </c>
      <c r="W40" s="104">
        <f t="shared" si="0"/>
        <v>71.583333333333329</v>
      </c>
    </row>
    <row r="41" spans="1:24" s="1" customFormat="1" ht="12" x14ac:dyDescent="0.2">
      <c r="A41" s="29">
        <v>1741009</v>
      </c>
      <c r="B41" s="29" t="s">
        <v>418</v>
      </c>
      <c r="C41" s="29" t="s">
        <v>19</v>
      </c>
      <c r="D41" s="29" t="s">
        <v>13</v>
      </c>
      <c r="E41" s="29" t="s">
        <v>14</v>
      </c>
      <c r="F41" s="29"/>
      <c r="G41" s="29" t="s">
        <v>20</v>
      </c>
      <c r="H41" s="29"/>
      <c r="I41" s="29" t="s">
        <v>202</v>
      </c>
      <c r="J41" s="30">
        <v>42644</v>
      </c>
      <c r="K41" s="31">
        <v>0</v>
      </c>
      <c r="L41" s="31">
        <v>0</v>
      </c>
      <c r="M41" s="31">
        <v>18</v>
      </c>
      <c r="N41" s="32">
        <v>100</v>
      </c>
      <c r="O41" s="32">
        <v>100</v>
      </c>
      <c r="P41" s="32">
        <v>100</v>
      </c>
      <c r="Q41" s="32">
        <v>100</v>
      </c>
      <c r="R41" s="32">
        <v>97</v>
      </c>
      <c r="S41" s="32">
        <v>100</v>
      </c>
      <c r="T41" s="32">
        <v>100</v>
      </c>
      <c r="U41" s="32">
        <v>100</v>
      </c>
      <c r="V41" s="32">
        <v>100</v>
      </c>
      <c r="W41" s="104">
        <f t="shared" si="0"/>
        <v>76.25</v>
      </c>
    </row>
    <row r="42" spans="1:24" s="1" customFormat="1" ht="12" x14ac:dyDescent="0.2">
      <c r="A42" s="29">
        <v>41180000</v>
      </c>
      <c r="B42" s="29" t="s">
        <v>419</v>
      </c>
      <c r="C42" s="29" t="s">
        <v>12</v>
      </c>
      <c r="D42" s="29" t="s">
        <v>13</v>
      </c>
      <c r="E42" s="29" t="s">
        <v>14</v>
      </c>
      <c r="F42" s="29"/>
      <c r="G42" s="29" t="s">
        <v>27</v>
      </c>
      <c r="H42" s="29"/>
      <c r="I42" s="29" t="s">
        <v>202</v>
      </c>
      <c r="J42" s="30">
        <v>42186</v>
      </c>
      <c r="K42" s="31">
        <v>0</v>
      </c>
      <c r="L42" s="31">
        <v>0</v>
      </c>
      <c r="M42" s="31">
        <v>0</v>
      </c>
      <c r="N42" s="31">
        <v>0</v>
      </c>
      <c r="O42" s="31">
        <v>20</v>
      </c>
      <c r="P42" s="31">
        <v>50</v>
      </c>
      <c r="Q42" s="31">
        <v>50</v>
      </c>
      <c r="R42" s="31">
        <v>50</v>
      </c>
      <c r="S42" s="31">
        <v>50</v>
      </c>
      <c r="T42" s="31">
        <v>9</v>
      </c>
      <c r="U42" s="31">
        <v>3</v>
      </c>
      <c r="V42" s="32">
        <v>100</v>
      </c>
      <c r="W42" s="104">
        <f t="shared" si="0"/>
        <v>27.666666666666668</v>
      </c>
    </row>
    <row r="43" spans="1:24" s="1" customFormat="1" ht="12" x14ac:dyDescent="0.2">
      <c r="A43" s="29">
        <v>2043060</v>
      </c>
      <c r="B43" s="29" t="s">
        <v>419</v>
      </c>
      <c r="C43" s="29" t="s">
        <v>19</v>
      </c>
      <c r="D43" s="29" t="s">
        <v>13</v>
      </c>
      <c r="E43" s="29" t="s">
        <v>14</v>
      </c>
      <c r="F43" s="29"/>
      <c r="G43" s="29" t="s">
        <v>20</v>
      </c>
      <c r="H43" s="29"/>
      <c r="I43" s="29" t="s">
        <v>202</v>
      </c>
      <c r="J43" s="30">
        <v>42186</v>
      </c>
      <c r="K43" s="31">
        <v>0</v>
      </c>
      <c r="L43" s="31">
        <v>0</v>
      </c>
      <c r="M43" s="31">
        <v>0</v>
      </c>
      <c r="N43" s="31">
        <v>0</v>
      </c>
      <c r="O43" s="31">
        <v>39</v>
      </c>
      <c r="P43" s="32">
        <v>98</v>
      </c>
      <c r="Q43" s="32">
        <v>100</v>
      </c>
      <c r="R43" s="32">
        <v>100</v>
      </c>
      <c r="S43" s="32">
        <v>99</v>
      </c>
      <c r="T43" s="32">
        <v>99</v>
      </c>
      <c r="U43" s="32">
        <v>100</v>
      </c>
      <c r="V43" s="32">
        <v>100</v>
      </c>
      <c r="W43" s="104">
        <f t="shared" si="0"/>
        <v>61.25</v>
      </c>
    </row>
    <row r="44" spans="1:24" s="1" customFormat="1" ht="12" x14ac:dyDescent="0.2">
      <c r="A44" s="29">
        <v>61271000</v>
      </c>
      <c r="B44" s="29" t="s">
        <v>420</v>
      </c>
      <c r="C44" s="29" t="s">
        <v>12</v>
      </c>
      <c r="D44" s="29" t="s">
        <v>13</v>
      </c>
      <c r="E44" s="29" t="s">
        <v>14</v>
      </c>
      <c r="F44" s="29"/>
      <c r="G44" s="29" t="s">
        <v>27</v>
      </c>
      <c r="H44" s="29"/>
      <c r="I44" s="29" t="s">
        <v>202</v>
      </c>
      <c r="J44" s="30">
        <v>42248</v>
      </c>
      <c r="K44" s="32">
        <v>100</v>
      </c>
      <c r="L44" s="32">
        <v>100</v>
      </c>
      <c r="M44" s="32">
        <v>100</v>
      </c>
      <c r="N44" s="32">
        <v>100</v>
      </c>
      <c r="O44" s="32">
        <v>100</v>
      </c>
      <c r="P44" s="32">
        <v>100</v>
      </c>
      <c r="Q44" s="32">
        <v>100</v>
      </c>
      <c r="R44" s="32">
        <v>100</v>
      </c>
      <c r="S44" s="32">
        <v>100</v>
      </c>
      <c r="T44" s="32">
        <v>97</v>
      </c>
      <c r="U44" s="32">
        <v>100</v>
      </c>
      <c r="V44" s="31">
        <v>69</v>
      </c>
      <c r="W44" s="104">
        <f t="shared" si="0"/>
        <v>97.166666666666671</v>
      </c>
    </row>
    <row r="45" spans="1:24" s="1" customFormat="1" ht="12" x14ac:dyDescent="0.2">
      <c r="A45" s="29">
        <v>0</v>
      </c>
      <c r="B45" s="29" t="s">
        <v>420</v>
      </c>
      <c r="C45" s="29" t="s">
        <v>19</v>
      </c>
      <c r="D45" s="29" t="s">
        <v>13</v>
      </c>
      <c r="E45" s="29" t="s">
        <v>14</v>
      </c>
      <c r="F45" s="29"/>
      <c r="G45" s="29" t="s">
        <v>20</v>
      </c>
      <c r="H45" s="29"/>
      <c r="I45" s="29" t="s">
        <v>202</v>
      </c>
      <c r="J45" s="30">
        <v>42248</v>
      </c>
      <c r="K45" s="32">
        <v>100</v>
      </c>
      <c r="L45" s="32">
        <v>100</v>
      </c>
      <c r="M45" s="31">
        <v>69</v>
      </c>
      <c r="N45" s="31">
        <v>0</v>
      </c>
      <c r="O45" s="31">
        <v>42</v>
      </c>
      <c r="P45" s="32">
        <v>100</v>
      </c>
      <c r="Q45" s="32">
        <v>100</v>
      </c>
      <c r="R45" s="32">
        <v>100</v>
      </c>
      <c r="S45" s="32">
        <v>100</v>
      </c>
      <c r="T45" s="32">
        <v>96</v>
      </c>
      <c r="U45" s="32">
        <v>100</v>
      </c>
      <c r="V45" s="31">
        <v>69</v>
      </c>
      <c r="W45" s="104">
        <f t="shared" si="0"/>
        <v>81.333333333333329</v>
      </c>
    </row>
    <row r="46" spans="1:24" s="1" customFormat="1" ht="12" x14ac:dyDescent="0.2">
      <c r="A46" s="34">
        <v>0</v>
      </c>
      <c r="B46" s="34" t="s">
        <v>329</v>
      </c>
      <c r="C46" s="34" t="s">
        <v>12</v>
      </c>
      <c r="D46" s="34" t="s">
        <v>13</v>
      </c>
      <c r="E46" s="34" t="s">
        <v>14</v>
      </c>
      <c r="F46" s="34"/>
      <c r="G46" s="34" t="s">
        <v>132</v>
      </c>
      <c r="H46" s="34"/>
      <c r="I46" s="34" t="s">
        <v>202</v>
      </c>
      <c r="J46" s="30">
        <v>41883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104"/>
      <c r="X46" s="4" t="s">
        <v>529</v>
      </c>
    </row>
    <row r="47" spans="1:24" s="1" customFormat="1" ht="12" x14ac:dyDescent="0.2">
      <c r="A47" s="29">
        <v>2044079</v>
      </c>
      <c r="B47" s="29" t="s">
        <v>329</v>
      </c>
      <c r="C47" s="29" t="s">
        <v>19</v>
      </c>
      <c r="D47" s="29" t="s">
        <v>13</v>
      </c>
      <c r="E47" s="29" t="s">
        <v>14</v>
      </c>
      <c r="F47" s="29"/>
      <c r="G47" s="29" t="s">
        <v>20</v>
      </c>
      <c r="H47" s="29"/>
      <c r="I47" s="29" t="s">
        <v>202</v>
      </c>
      <c r="J47" s="30">
        <v>41883</v>
      </c>
      <c r="K47" s="32">
        <v>100</v>
      </c>
      <c r="L47" s="32">
        <v>100</v>
      </c>
      <c r="M47" s="32">
        <v>100</v>
      </c>
      <c r="N47" s="32">
        <v>100</v>
      </c>
      <c r="O47" s="32">
        <v>100</v>
      </c>
      <c r="P47" s="32">
        <v>100</v>
      </c>
      <c r="Q47" s="32">
        <v>100</v>
      </c>
      <c r="R47" s="32">
        <v>100</v>
      </c>
      <c r="S47" s="32">
        <v>100</v>
      </c>
      <c r="T47" s="32">
        <v>100</v>
      </c>
      <c r="U47" s="32">
        <v>99</v>
      </c>
      <c r="V47" s="32">
        <v>100</v>
      </c>
      <c r="W47" s="104">
        <f t="shared" si="0"/>
        <v>99.916666666666671</v>
      </c>
    </row>
    <row r="48" spans="1:24" s="1" customFormat="1" ht="12" x14ac:dyDescent="0.2">
      <c r="A48" s="29">
        <v>41955000</v>
      </c>
      <c r="B48" s="29" t="s">
        <v>502</v>
      </c>
      <c r="C48" s="29" t="s">
        <v>12</v>
      </c>
      <c r="D48" s="29" t="s">
        <v>13</v>
      </c>
      <c r="E48" s="29" t="s">
        <v>14</v>
      </c>
      <c r="F48" s="29"/>
      <c r="G48" s="29" t="s">
        <v>27</v>
      </c>
      <c r="H48" s="29"/>
      <c r="I48" s="29" t="s">
        <v>202</v>
      </c>
      <c r="J48" s="30">
        <v>42186</v>
      </c>
      <c r="K48" s="32">
        <v>100</v>
      </c>
      <c r="L48" s="32">
        <v>100</v>
      </c>
      <c r="M48" s="32">
        <v>100</v>
      </c>
      <c r="N48" s="32">
        <v>100</v>
      </c>
      <c r="O48" s="31">
        <v>77</v>
      </c>
      <c r="P48" s="32">
        <v>100</v>
      </c>
      <c r="Q48" s="32">
        <v>99</v>
      </c>
      <c r="R48" s="31"/>
      <c r="S48" s="31"/>
      <c r="T48" s="31"/>
      <c r="U48" s="31"/>
      <c r="V48" s="31"/>
      <c r="W48" s="104">
        <f t="shared" si="0"/>
        <v>96.571428571428569</v>
      </c>
      <c r="X48" s="4" t="s">
        <v>573</v>
      </c>
    </row>
    <row r="49" spans="1:24" s="1" customFormat="1" ht="12" x14ac:dyDescent="0.2">
      <c r="A49" s="29">
        <v>1744010</v>
      </c>
      <c r="B49" s="29" t="s">
        <v>502</v>
      </c>
      <c r="C49" s="29" t="s">
        <v>19</v>
      </c>
      <c r="D49" s="29" t="s">
        <v>13</v>
      </c>
      <c r="E49" s="29" t="s">
        <v>14</v>
      </c>
      <c r="F49" s="29"/>
      <c r="G49" s="29" t="s">
        <v>20</v>
      </c>
      <c r="H49" s="29"/>
      <c r="I49" s="29" t="s">
        <v>202</v>
      </c>
      <c r="J49" s="30">
        <v>42186</v>
      </c>
      <c r="K49" s="32">
        <v>100</v>
      </c>
      <c r="L49" s="32">
        <v>100</v>
      </c>
      <c r="M49" s="32">
        <v>100</v>
      </c>
      <c r="N49" s="32">
        <v>100</v>
      </c>
      <c r="O49" s="31">
        <v>78</v>
      </c>
      <c r="P49" s="32">
        <v>100</v>
      </c>
      <c r="Q49" s="32">
        <v>99</v>
      </c>
      <c r="R49" s="32">
        <v>100</v>
      </c>
      <c r="S49" s="32">
        <v>100</v>
      </c>
      <c r="T49" s="32">
        <v>100</v>
      </c>
      <c r="U49" s="32">
        <v>100</v>
      </c>
      <c r="V49" s="32">
        <v>98</v>
      </c>
      <c r="W49" s="104">
        <f t="shared" si="0"/>
        <v>97.916666666666671</v>
      </c>
    </row>
    <row r="50" spans="1:24" s="1" customFormat="1" ht="12" x14ac:dyDescent="0.2">
      <c r="A50" s="29">
        <v>0</v>
      </c>
      <c r="B50" s="29" t="s">
        <v>330</v>
      </c>
      <c r="C50" s="29" t="s">
        <v>12</v>
      </c>
      <c r="D50" s="29" t="s">
        <v>13</v>
      </c>
      <c r="E50" s="29" t="s">
        <v>14</v>
      </c>
      <c r="F50" s="29"/>
      <c r="G50" s="29" t="s">
        <v>132</v>
      </c>
      <c r="H50" s="29"/>
      <c r="I50" s="29" t="s">
        <v>202</v>
      </c>
      <c r="J50" s="30">
        <v>41913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104"/>
      <c r="X50" s="4" t="s">
        <v>529</v>
      </c>
    </row>
    <row r="51" spans="1:24" s="1" customFormat="1" ht="12" x14ac:dyDescent="0.2">
      <c r="A51" s="29">
        <v>2142097</v>
      </c>
      <c r="B51" s="29" t="s">
        <v>330</v>
      </c>
      <c r="C51" s="29" t="s">
        <v>19</v>
      </c>
      <c r="D51" s="29" t="s">
        <v>13</v>
      </c>
      <c r="E51" s="29" t="s">
        <v>14</v>
      </c>
      <c r="F51" s="29"/>
      <c r="G51" s="29" t="s">
        <v>20</v>
      </c>
      <c r="H51" s="29"/>
      <c r="I51" s="29" t="s">
        <v>202</v>
      </c>
      <c r="J51" s="30">
        <v>41913</v>
      </c>
      <c r="K51" s="32">
        <v>100</v>
      </c>
      <c r="L51" s="32">
        <v>98</v>
      </c>
      <c r="M51" s="32">
        <v>100</v>
      </c>
      <c r="N51" s="32">
        <v>100</v>
      </c>
      <c r="O51" s="32">
        <v>100</v>
      </c>
      <c r="P51" s="32">
        <v>100</v>
      </c>
      <c r="Q51" s="32">
        <v>100</v>
      </c>
      <c r="R51" s="32">
        <v>100</v>
      </c>
      <c r="S51" s="32">
        <v>100</v>
      </c>
      <c r="T51" s="32">
        <v>100</v>
      </c>
      <c r="U51" s="32">
        <v>99</v>
      </c>
      <c r="V51" s="32">
        <v>100</v>
      </c>
      <c r="W51" s="104">
        <f t="shared" si="0"/>
        <v>99.75</v>
      </c>
    </row>
    <row r="52" spans="1:24" s="1" customFormat="1" ht="12" x14ac:dyDescent="0.2">
      <c r="A52" s="36">
        <v>41940000</v>
      </c>
      <c r="B52" s="36" t="s">
        <v>503</v>
      </c>
      <c r="C52" s="36" t="s">
        <v>12</v>
      </c>
      <c r="D52" s="36" t="s">
        <v>13</v>
      </c>
      <c r="E52" s="36" t="s">
        <v>14</v>
      </c>
      <c r="F52" s="36"/>
      <c r="G52" s="36" t="s">
        <v>27</v>
      </c>
      <c r="H52" s="36"/>
      <c r="I52" s="36" t="s">
        <v>202</v>
      </c>
      <c r="J52" s="37">
        <v>42705</v>
      </c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104"/>
      <c r="X52" s="4" t="s">
        <v>530</v>
      </c>
    </row>
    <row r="53" spans="1:24" s="1" customFormat="1" ht="12" x14ac:dyDescent="0.2">
      <c r="A53" s="36">
        <v>1844018</v>
      </c>
      <c r="B53" s="36" t="s">
        <v>503</v>
      </c>
      <c r="C53" s="36" t="s">
        <v>19</v>
      </c>
      <c r="D53" s="36" t="s">
        <v>13</v>
      </c>
      <c r="E53" s="36" t="s">
        <v>14</v>
      </c>
      <c r="F53" s="36"/>
      <c r="G53" s="36" t="s">
        <v>20</v>
      </c>
      <c r="H53" s="36"/>
      <c r="I53" s="36" t="s">
        <v>202</v>
      </c>
      <c r="J53" s="37">
        <v>42705</v>
      </c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104"/>
    </row>
    <row r="54" spans="1:24" s="1" customFormat="1" ht="12" x14ac:dyDescent="0.2">
      <c r="A54" s="29">
        <v>61370000</v>
      </c>
      <c r="B54" s="29" t="s">
        <v>421</v>
      </c>
      <c r="C54" s="29" t="s">
        <v>12</v>
      </c>
      <c r="D54" s="29" t="s">
        <v>13</v>
      </c>
      <c r="E54" s="29" t="s">
        <v>14</v>
      </c>
      <c r="F54" s="29"/>
      <c r="G54" s="29" t="s">
        <v>27</v>
      </c>
      <c r="H54" s="29"/>
      <c r="I54" s="29" t="s">
        <v>202</v>
      </c>
      <c r="J54" s="30">
        <v>42248</v>
      </c>
      <c r="K54" s="32">
        <v>100</v>
      </c>
      <c r="L54" s="32">
        <v>100</v>
      </c>
      <c r="M54" s="52"/>
      <c r="N54" s="52"/>
      <c r="O54" s="52"/>
      <c r="P54" s="52"/>
      <c r="Q54" s="52"/>
      <c r="R54" s="31">
        <v>22</v>
      </c>
      <c r="S54" s="31">
        <v>0</v>
      </c>
      <c r="T54" s="31">
        <v>0</v>
      </c>
      <c r="U54" s="31">
        <v>0</v>
      </c>
      <c r="V54" s="31">
        <v>0</v>
      </c>
      <c r="W54" s="104">
        <f t="shared" si="0"/>
        <v>31.714285714285715</v>
      </c>
      <c r="X54" s="4" t="s">
        <v>575</v>
      </c>
    </row>
    <row r="55" spans="1:24" s="1" customFormat="1" ht="12" x14ac:dyDescent="0.2">
      <c r="A55" s="29">
        <v>2245086</v>
      </c>
      <c r="B55" s="29" t="s">
        <v>421</v>
      </c>
      <c r="C55" s="29" t="s">
        <v>19</v>
      </c>
      <c r="D55" s="29" t="s">
        <v>13</v>
      </c>
      <c r="E55" s="29" t="s">
        <v>14</v>
      </c>
      <c r="F55" s="29"/>
      <c r="G55" s="29" t="s">
        <v>20</v>
      </c>
      <c r="H55" s="29"/>
      <c r="I55" s="29" t="s">
        <v>202</v>
      </c>
      <c r="J55" s="30">
        <v>42248</v>
      </c>
      <c r="K55" s="32">
        <v>100</v>
      </c>
      <c r="L55" s="32">
        <v>100</v>
      </c>
      <c r="M55" s="52"/>
      <c r="N55" s="52"/>
      <c r="O55" s="52"/>
      <c r="P55" s="52"/>
      <c r="Q55" s="52"/>
      <c r="R55" s="31">
        <v>22</v>
      </c>
      <c r="S55" s="31">
        <v>0</v>
      </c>
      <c r="T55" s="31">
        <v>0</v>
      </c>
      <c r="U55" s="31">
        <v>0</v>
      </c>
      <c r="V55" s="31">
        <v>0</v>
      </c>
      <c r="W55" s="104">
        <f t="shared" si="0"/>
        <v>31.714285714285715</v>
      </c>
    </row>
    <row r="56" spans="1:24" s="1" customFormat="1" ht="12" x14ac:dyDescent="0.2">
      <c r="A56" s="29">
        <v>40800001</v>
      </c>
      <c r="B56" s="29" t="s">
        <v>331</v>
      </c>
      <c r="C56" s="29" t="s">
        <v>12</v>
      </c>
      <c r="D56" s="29" t="s">
        <v>13</v>
      </c>
      <c r="E56" s="29" t="s">
        <v>14</v>
      </c>
      <c r="F56" s="29"/>
      <c r="G56" s="29" t="s">
        <v>16</v>
      </c>
      <c r="H56" s="29"/>
      <c r="I56" s="29" t="s">
        <v>202</v>
      </c>
      <c r="J56" s="30">
        <v>41883</v>
      </c>
      <c r="K56" s="32">
        <v>100</v>
      </c>
      <c r="L56" s="32">
        <v>100</v>
      </c>
      <c r="M56" s="32">
        <v>100</v>
      </c>
      <c r="N56" s="32">
        <v>100</v>
      </c>
      <c r="O56" s="32">
        <v>100</v>
      </c>
      <c r="P56" s="32">
        <v>100</v>
      </c>
      <c r="Q56" s="32">
        <v>100</v>
      </c>
      <c r="R56" s="32">
        <v>100</v>
      </c>
      <c r="S56" s="31">
        <v>64</v>
      </c>
      <c r="T56" s="32">
        <v>93</v>
      </c>
      <c r="U56" s="32">
        <v>100</v>
      </c>
      <c r="V56" s="32">
        <v>100</v>
      </c>
      <c r="W56" s="104">
        <f t="shared" si="0"/>
        <v>96.416666666666671</v>
      </c>
    </row>
    <row r="57" spans="1:24" s="1" customFormat="1" ht="12" x14ac:dyDescent="0.2">
      <c r="A57" s="29">
        <v>1944004</v>
      </c>
      <c r="B57" s="29" t="s">
        <v>331</v>
      </c>
      <c r="C57" s="29" t="s">
        <v>19</v>
      </c>
      <c r="D57" s="29" t="s">
        <v>13</v>
      </c>
      <c r="E57" s="29" t="s">
        <v>14</v>
      </c>
      <c r="F57" s="29"/>
      <c r="G57" s="29" t="s">
        <v>20</v>
      </c>
      <c r="H57" s="29"/>
      <c r="I57" s="29" t="s">
        <v>202</v>
      </c>
      <c r="J57" s="30">
        <v>41883</v>
      </c>
      <c r="K57" s="32">
        <v>100</v>
      </c>
      <c r="L57" s="32">
        <v>100</v>
      </c>
      <c r="M57" s="32">
        <v>100</v>
      </c>
      <c r="N57" s="32">
        <v>100</v>
      </c>
      <c r="O57" s="32">
        <v>100</v>
      </c>
      <c r="P57" s="32">
        <v>100</v>
      </c>
      <c r="Q57" s="32">
        <v>100</v>
      </c>
      <c r="R57" s="32">
        <v>100</v>
      </c>
      <c r="S57" s="32">
        <v>100</v>
      </c>
      <c r="T57" s="32">
        <v>100</v>
      </c>
      <c r="U57" s="32">
        <v>100</v>
      </c>
      <c r="V57" s="32">
        <v>100</v>
      </c>
      <c r="W57" s="104">
        <f t="shared" si="0"/>
        <v>100</v>
      </c>
    </row>
    <row r="58" spans="1:24" s="1" customFormat="1" ht="12" x14ac:dyDescent="0.2">
      <c r="A58" s="29">
        <v>41075001</v>
      </c>
      <c r="B58" s="29" t="s">
        <v>504</v>
      </c>
      <c r="C58" s="29" t="s">
        <v>12</v>
      </c>
      <c r="D58" s="29" t="s">
        <v>13</v>
      </c>
      <c r="E58" s="29" t="s">
        <v>14</v>
      </c>
      <c r="F58" s="29"/>
      <c r="G58" s="29" t="s">
        <v>27</v>
      </c>
      <c r="H58" s="29"/>
      <c r="I58" s="29" t="s">
        <v>202</v>
      </c>
      <c r="J58" s="30">
        <v>42675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3">
        <v>83</v>
      </c>
      <c r="R58" s="33">
        <v>85</v>
      </c>
      <c r="S58" s="31">
        <v>67</v>
      </c>
      <c r="T58" s="31">
        <v>50</v>
      </c>
      <c r="U58" s="31">
        <v>1</v>
      </c>
      <c r="V58" s="32">
        <v>80</v>
      </c>
      <c r="W58" s="104">
        <f t="shared" si="0"/>
        <v>30.5</v>
      </c>
    </row>
    <row r="59" spans="1:24" s="1" customFormat="1" ht="12" x14ac:dyDescent="0.2">
      <c r="A59" s="29">
        <v>0</v>
      </c>
      <c r="B59" s="29" t="s">
        <v>504</v>
      </c>
      <c r="C59" s="29" t="s">
        <v>19</v>
      </c>
      <c r="D59" s="29" t="s">
        <v>13</v>
      </c>
      <c r="E59" s="29" t="s">
        <v>14</v>
      </c>
      <c r="F59" s="29"/>
      <c r="G59" s="29" t="s">
        <v>20</v>
      </c>
      <c r="H59" s="29"/>
      <c r="I59" s="29" t="s">
        <v>202</v>
      </c>
      <c r="J59" s="30">
        <v>42675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3</v>
      </c>
      <c r="Q59" s="32">
        <v>93</v>
      </c>
      <c r="R59" s="32">
        <v>90</v>
      </c>
      <c r="S59" s="31">
        <v>77</v>
      </c>
      <c r="T59" s="32">
        <v>99</v>
      </c>
      <c r="U59" s="32">
        <v>94</v>
      </c>
      <c r="V59" s="32">
        <v>80</v>
      </c>
      <c r="W59" s="104">
        <f t="shared" si="0"/>
        <v>44.666666666666664</v>
      </c>
    </row>
    <row r="60" spans="1:24" s="1" customFormat="1" ht="12" x14ac:dyDescent="0.2">
      <c r="A60" s="29">
        <v>0</v>
      </c>
      <c r="B60" s="29" t="s">
        <v>332</v>
      </c>
      <c r="C60" s="29" t="s">
        <v>12</v>
      </c>
      <c r="D60" s="29" t="s">
        <v>13</v>
      </c>
      <c r="E60" s="29" t="s">
        <v>14</v>
      </c>
      <c r="F60" s="29"/>
      <c r="G60" s="29" t="s">
        <v>132</v>
      </c>
      <c r="H60" s="29"/>
      <c r="I60" s="29" t="s">
        <v>202</v>
      </c>
      <c r="J60" s="30">
        <v>41913</v>
      </c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104"/>
      <c r="X60" s="4" t="s">
        <v>529</v>
      </c>
    </row>
    <row r="61" spans="1:24" s="1" customFormat="1" ht="12" x14ac:dyDescent="0.2">
      <c r="A61" s="29">
        <v>2042051</v>
      </c>
      <c r="B61" s="29" t="s">
        <v>332</v>
      </c>
      <c r="C61" s="29" t="s">
        <v>19</v>
      </c>
      <c r="D61" s="29" t="s">
        <v>13</v>
      </c>
      <c r="E61" s="29" t="s">
        <v>14</v>
      </c>
      <c r="F61" s="29"/>
      <c r="G61" s="29" t="s">
        <v>20</v>
      </c>
      <c r="H61" s="29"/>
      <c r="I61" s="29" t="s">
        <v>202</v>
      </c>
      <c r="J61" s="30">
        <v>41913</v>
      </c>
      <c r="K61" s="33">
        <v>88</v>
      </c>
      <c r="L61" s="32">
        <v>98</v>
      </c>
      <c r="M61" s="32">
        <v>100</v>
      </c>
      <c r="N61" s="32">
        <v>100</v>
      </c>
      <c r="O61" s="32">
        <v>100</v>
      </c>
      <c r="P61" s="32">
        <v>100</v>
      </c>
      <c r="Q61" s="32">
        <v>100</v>
      </c>
      <c r="R61" s="32">
        <v>100</v>
      </c>
      <c r="S61" s="31">
        <v>37</v>
      </c>
      <c r="T61" s="31">
        <v>8</v>
      </c>
      <c r="U61" s="32">
        <v>100</v>
      </c>
      <c r="V61" s="32">
        <v>100</v>
      </c>
      <c r="W61" s="104">
        <f t="shared" si="0"/>
        <v>85.916666666666671</v>
      </c>
    </row>
    <row r="62" spans="1:24" s="1" customFormat="1" ht="12" x14ac:dyDescent="0.2">
      <c r="A62" s="29">
        <v>61305000</v>
      </c>
      <c r="B62" s="29" t="s">
        <v>422</v>
      </c>
      <c r="C62" s="29" t="s">
        <v>12</v>
      </c>
      <c r="D62" s="29" t="s">
        <v>13</v>
      </c>
      <c r="E62" s="29" t="s">
        <v>14</v>
      </c>
      <c r="F62" s="29"/>
      <c r="G62" s="29" t="s">
        <v>27</v>
      </c>
      <c r="H62" s="29"/>
      <c r="I62" s="29" t="s">
        <v>202</v>
      </c>
      <c r="J62" s="30">
        <v>42370</v>
      </c>
      <c r="K62" s="32">
        <v>100</v>
      </c>
      <c r="L62" s="32">
        <v>100</v>
      </c>
      <c r="M62" s="32">
        <v>100</v>
      </c>
      <c r="N62" s="32">
        <v>100</v>
      </c>
      <c r="O62" s="32">
        <v>100</v>
      </c>
      <c r="P62" s="32">
        <v>100</v>
      </c>
      <c r="Q62" s="32">
        <v>100</v>
      </c>
      <c r="R62" s="32">
        <v>96</v>
      </c>
      <c r="S62" s="32">
        <v>100</v>
      </c>
      <c r="T62" s="32">
        <v>100</v>
      </c>
      <c r="U62" s="32">
        <v>100</v>
      </c>
      <c r="V62" s="32">
        <v>100</v>
      </c>
      <c r="W62" s="104">
        <f t="shared" si="0"/>
        <v>99.666666666666671</v>
      </c>
    </row>
    <row r="63" spans="1:24" s="1" customFormat="1" ht="12" x14ac:dyDescent="0.2">
      <c r="A63" s="29">
        <v>2245000</v>
      </c>
      <c r="B63" s="29" t="s">
        <v>422</v>
      </c>
      <c r="C63" s="29" t="s">
        <v>19</v>
      </c>
      <c r="D63" s="29" t="s">
        <v>13</v>
      </c>
      <c r="E63" s="29" t="s">
        <v>14</v>
      </c>
      <c r="F63" s="29"/>
      <c r="G63" s="29" t="s">
        <v>20</v>
      </c>
      <c r="H63" s="29"/>
      <c r="I63" s="29" t="s">
        <v>202</v>
      </c>
      <c r="J63" s="30">
        <v>42370</v>
      </c>
      <c r="K63" s="32">
        <v>100</v>
      </c>
      <c r="L63" s="32">
        <v>100</v>
      </c>
      <c r="M63" s="32">
        <v>100</v>
      </c>
      <c r="N63" s="32">
        <v>100</v>
      </c>
      <c r="O63" s="32">
        <v>100</v>
      </c>
      <c r="P63" s="32">
        <v>100</v>
      </c>
      <c r="Q63" s="32">
        <v>100</v>
      </c>
      <c r="R63" s="32">
        <v>96</v>
      </c>
      <c r="S63" s="32">
        <v>100</v>
      </c>
      <c r="T63" s="32">
        <v>100</v>
      </c>
      <c r="U63" s="32">
        <v>100</v>
      </c>
      <c r="V63" s="32">
        <v>100</v>
      </c>
      <c r="W63" s="104">
        <f t="shared" si="0"/>
        <v>99.666666666666671</v>
      </c>
    </row>
    <row r="64" spans="1:24" s="1" customFormat="1" ht="12" x14ac:dyDescent="0.2">
      <c r="A64" s="29">
        <v>55660000</v>
      </c>
      <c r="B64" s="29" t="s">
        <v>423</v>
      </c>
      <c r="C64" s="29" t="s">
        <v>12</v>
      </c>
      <c r="D64" s="29" t="s">
        <v>13</v>
      </c>
      <c r="E64" s="29" t="s">
        <v>14</v>
      </c>
      <c r="F64" s="29"/>
      <c r="G64" s="29" t="s">
        <v>27</v>
      </c>
      <c r="H64" s="29"/>
      <c r="I64" s="29" t="s">
        <v>202</v>
      </c>
      <c r="J64" s="30">
        <v>42644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3">
        <v>85</v>
      </c>
      <c r="Q64" s="32">
        <v>98</v>
      </c>
      <c r="R64" s="32">
        <v>97</v>
      </c>
      <c r="S64" s="32">
        <v>91</v>
      </c>
      <c r="T64" s="32">
        <v>97</v>
      </c>
      <c r="U64" s="33">
        <v>81</v>
      </c>
      <c r="V64" s="32">
        <v>99</v>
      </c>
      <c r="W64" s="104">
        <f t="shared" si="0"/>
        <v>54</v>
      </c>
    </row>
    <row r="65" spans="1:24" s="1" customFormat="1" ht="12" x14ac:dyDescent="0.2">
      <c r="A65" s="29">
        <v>1740026</v>
      </c>
      <c r="B65" s="29" t="s">
        <v>423</v>
      </c>
      <c r="C65" s="29" t="s">
        <v>19</v>
      </c>
      <c r="D65" s="29" t="s">
        <v>13</v>
      </c>
      <c r="E65" s="29" t="s">
        <v>14</v>
      </c>
      <c r="F65" s="29"/>
      <c r="G65" s="29" t="s">
        <v>20</v>
      </c>
      <c r="H65" s="29"/>
      <c r="I65" s="29" t="s">
        <v>202</v>
      </c>
      <c r="J65" s="30">
        <v>42644</v>
      </c>
      <c r="K65" s="31">
        <v>0</v>
      </c>
      <c r="L65" s="31">
        <v>0</v>
      </c>
      <c r="M65" s="31">
        <v>33</v>
      </c>
      <c r="N65" s="31">
        <v>19</v>
      </c>
      <c r="O65" s="31">
        <v>43</v>
      </c>
      <c r="P65" s="32">
        <v>100</v>
      </c>
      <c r="Q65" s="32">
        <v>98</v>
      </c>
      <c r="R65" s="32">
        <v>97</v>
      </c>
      <c r="S65" s="32">
        <v>90</v>
      </c>
      <c r="T65" s="32">
        <v>98</v>
      </c>
      <c r="U65" s="32">
        <v>90</v>
      </c>
      <c r="V65" s="32">
        <v>99</v>
      </c>
      <c r="W65" s="104">
        <f t="shared" si="0"/>
        <v>63.916666666666664</v>
      </c>
    </row>
    <row r="66" spans="1:24" s="1" customFormat="1" ht="12" x14ac:dyDescent="0.2">
      <c r="A66" s="29">
        <v>56860000</v>
      </c>
      <c r="B66" s="29" t="s">
        <v>424</v>
      </c>
      <c r="C66" s="29" t="s">
        <v>12</v>
      </c>
      <c r="D66" s="29" t="s">
        <v>13</v>
      </c>
      <c r="E66" s="29" t="s">
        <v>14</v>
      </c>
      <c r="F66" s="29"/>
      <c r="G66" s="29" t="s">
        <v>27</v>
      </c>
      <c r="H66" s="29"/>
      <c r="I66" s="29" t="s">
        <v>202</v>
      </c>
      <c r="J66" s="30">
        <v>42644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8</v>
      </c>
      <c r="Q66" s="32">
        <v>97</v>
      </c>
      <c r="R66" s="32">
        <v>92</v>
      </c>
      <c r="S66" s="33">
        <v>88</v>
      </c>
      <c r="T66" s="32">
        <v>99</v>
      </c>
      <c r="U66" s="32">
        <v>99</v>
      </c>
      <c r="V66" s="32">
        <v>100</v>
      </c>
      <c r="W66" s="104">
        <f t="shared" si="0"/>
        <v>48.583333333333336</v>
      </c>
    </row>
    <row r="67" spans="1:24" s="1" customFormat="1" ht="12" x14ac:dyDescent="0.2">
      <c r="A67" s="29">
        <v>1842004</v>
      </c>
      <c r="B67" s="29" t="s">
        <v>424</v>
      </c>
      <c r="C67" s="29" t="s">
        <v>19</v>
      </c>
      <c r="D67" s="29" t="s">
        <v>13</v>
      </c>
      <c r="E67" s="29" t="s">
        <v>14</v>
      </c>
      <c r="F67" s="29"/>
      <c r="G67" s="29" t="s">
        <v>20</v>
      </c>
      <c r="H67" s="29"/>
      <c r="I67" s="29" t="s">
        <v>202</v>
      </c>
      <c r="J67" s="30">
        <v>42644</v>
      </c>
      <c r="K67" s="31">
        <v>0</v>
      </c>
      <c r="L67" s="31">
        <v>0</v>
      </c>
      <c r="M67" s="31">
        <v>32</v>
      </c>
      <c r="N67" s="32">
        <v>98</v>
      </c>
      <c r="O67" s="32">
        <v>98</v>
      </c>
      <c r="P67" s="32">
        <v>98</v>
      </c>
      <c r="Q67" s="32">
        <v>97</v>
      </c>
      <c r="R67" s="32">
        <v>92</v>
      </c>
      <c r="S67" s="33">
        <v>88</v>
      </c>
      <c r="T67" s="32">
        <v>99</v>
      </c>
      <c r="U67" s="32">
        <v>99</v>
      </c>
      <c r="V67" s="32">
        <v>100</v>
      </c>
      <c r="W67" s="104">
        <f t="shared" si="0"/>
        <v>75.083333333333329</v>
      </c>
    </row>
    <row r="68" spans="1:24" s="1" customFormat="1" ht="12" x14ac:dyDescent="0.2">
      <c r="A68" s="29">
        <v>0</v>
      </c>
      <c r="B68" s="29" t="s">
        <v>333</v>
      </c>
      <c r="C68" s="29" t="s">
        <v>12</v>
      </c>
      <c r="D68" s="29" t="s">
        <v>13</v>
      </c>
      <c r="E68" s="29" t="s">
        <v>14</v>
      </c>
      <c r="F68" s="29"/>
      <c r="G68" s="29" t="s">
        <v>132</v>
      </c>
      <c r="H68" s="29"/>
      <c r="I68" s="29" t="s">
        <v>202</v>
      </c>
      <c r="J68" s="30">
        <v>41913</v>
      </c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104"/>
      <c r="X68" s="4" t="s">
        <v>529</v>
      </c>
    </row>
    <row r="69" spans="1:24" s="1" customFormat="1" ht="12" x14ac:dyDescent="0.2">
      <c r="A69" s="29">
        <v>2142096</v>
      </c>
      <c r="B69" s="29" t="s">
        <v>333</v>
      </c>
      <c r="C69" s="29" t="s">
        <v>19</v>
      </c>
      <c r="D69" s="29" t="s">
        <v>13</v>
      </c>
      <c r="E69" s="29" t="s">
        <v>14</v>
      </c>
      <c r="F69" s="29"/>
      <c r="G69" s="29" t="s">
        <v>20</v>
      </c>
      <c r="H69" s="29"/>
      <c r="I69" s="29" t="s">
        <v>202</v>
      </c>
      <c r="J69" s="30">
        <v>41913</v>
      </c>
      <c r="K69" s="32">
        <v>100</v>
      </c>
      <c r="L69" s="32">
        <v>98</v>
      </c>
      <c r="M69" s="32">
        <v>100</v>
      </c>
      <c r="N69" s="32">
        <v>100</v>
      </c>
      <c r="O69" s="32">
        <v>100</v>
      </c>
      <c r="P69" s="32">
        <v>100</v>
      </c>
      <c r="Q69" s="32">
        <v>100</v>
      </c>
      <c r="R69" s="32">
        <v>100</v>
      </c>
      <c r="S69" s="32">
        <v>100</v>
      </c>
      <c r="T69" s="32">
        <v>100</v>
      </c>
      <c r="U69" s="32">
        <v>100</v>
      </c>
      <c r="V69" s="32">
        <v>100</v>
      </c>
      <c r="W69" s="104">
        <f t="shared" ref="W69:W74" si="1">AVERAGE(K69:V69)</f>
        <v>99.833333333333329</v>
      </c>
    </row>
    <row r="70" spans="1:24" s="1" customFormat="1" ht="12" x14ac:dyDescent="0.2">
      <c r="A70" s="29">
        <v>41990000</v>
      </c>
      <c r="B70" s="29" t="s">
        <v>425</v>
      </c>
      <c r="C70" s="29" t="s">
        <v>12</v>
      </c>
      <c r="D70" s="29" t="s">
        <v>13</v>
      </c>
      <c r="E70" s="29" t="s">
        <v>14</v>
      </c>
      <c r="F70" s="29"/>
      <c r="G70" s="29" t="s">
        <v>27</v>
      </c>
      <c r="H70" s="29"/>
      <c r="I70" s="29" t="s">
        <v>202</v>
      </c>
      <c r="J70" s="30">
        <v>42186</v>
      </c>
      <c r="K70" s="52"/>
      <c r="L70" s="52"/>
      <c r="M70" s="52"/>
      <c r="N70" s="52"/>
      <c r="O70" s="52"/>
      <c r="P70" s="52"/>
      <c r="Q70" s="52"/>
      <c r="R70" s="52"/>
      <c r="S70" s="31">
        <v>63</v>
      </c>
      <c r="T70" s="32">
        <v>92</v>
      </c>
      <c r="U70" s="32">
        <v>100</v>
      </c>
      <c r="V70" s="32">
        <v>100</v>
      </c>
      <c r="W70" s="104">
        <f t="shared" si="1"/>
        <v>88.75</v>
      </c>
      <c r="X70" s="4" t="s">
        <v>574</v>
      </c>
    </row>
    <row r="71" spans="1:24" s="1" customFormat="1" ht="12" x14ac:dyDescent="0.2">
      <c r="A71" s="29">
        <v>1744009</v>
      </c>
      <c r="B71" s="29" t="s">
        <v>425</v>
      </c>
      <c r="C71" s="29" t="s">
        <v>19</v>
      </c>
      <c r="D71" s="29" t="s">
        <v>13</v>
      </c>
      <c r="E71" s="29" t="s">
        <v>14</v>
      </c>
      <c r="F71" s="29"/>
      <c r="G71" s="29" t="s">
        <v>20</v>
      </c>
      <c r="H71" s="29"/>
      <c r="I71" s="29" t="s">
        <v>202</v>
      </c>
      <c r="J71" s="30">
        <v>42186</v>
      </c>
      <c r="K71" s="52"/>
      <c r="L71" s="52"/>
      <c r="M71" s="52"/>
      <c r="N71" s="52"/>
      <c r="O71" s="52"/>
      <c r="P71" s="52"/>
      <c r="Q71" s="52"/>
      <c r="R71" s="52"/>
      <c r="S71" s="31">
        <v>63</v>
      </c>
      <c r="T71" s="32">
        <v>92</v>
      </c>
      <c r="U71" s="32">
        <v>99</v>
      </c>
      <c r="V71" s="32">
        <v>100</v>
      </c>
      <c r="W71" s="104">
        <f t="shared" si="1"/>
        <v>88.5</v>
      </c>
    </row>
    <row r="72" spans="1:24" s="1" customFormat="1" ht="12" x14ac:dyDescent="0.2">
      <c r="A72" s="29">
        <v>56083000</v>
      </c>
      <c r="B72" s="29" t="s">
        <v>426</v>
      </c>
      <c r="C72" s="29" t="s">
        <v>12</v>
      </c>
      <c r="D72" s="29" t="s">
        <v>13</v>
      </c>
      <c r="E72" s="29" t="s">
        <v>14</v>
      </c>
      <c r="F72" s="29"/>
      <c r="G72" s="29" t="s">
        <v>27</v>
      </c>
      <c r="H72" s="29"/>
      <c r="I72" s="29" t="s">
        <v>202</v>
      </c>
      <c r="J72" s="30">
        <v>42675</v>
      </c>
      <c r="K72" s="31">
        <v>0</v>
      </c>
      <c r="L72" s="31">
        <v>0</v>
      </c>
      <c r="M72" s="31">
        <v>33</v>
      </c>
      <c r="N72" s="32">
        <v>96</v>
      </c>
      <c r="O72" s="31">
        <v>70</v>
      </c>
      <c r="P72" s="33">
        <v>87</v>
      </c>
      <c r="Q72" s="31">
        <v>64</v>
      </c>
      <c r="R72" s="32">
        <v>100</v>
      </c>
      <c r="S72" s="32">
        <v>100</v>
      </c>
      <c r="T72" s="32">
        <v>98</v>
      </c>
      <c r="U72" s="32">
        <v>98</v>
      </c>
      <c r="V72" s="32">
        <v>100</v>
      </c>
      <c r="W72" s="104">
        <f t="shared" si="1"/>
        <v>70.5</v>
      </c>
    </row>
    <row r="73" spans="1:24" s="1" customFormat="1" ht="12" x14ac:dyDescent="0.2">
      <c r="A73" s="29">
        <v>0</v>
      </c>
      <c r="B73" s="29" t="s">
        <v>426</v>
      </c>
      <c r="C73" s="29" t="s">
        <v>19</v>
      </c>
      <c r="D73" s="29" t="s">
        <v>13</v>
      </c>
      <c r="E73" s="29" t="s">
        <v>14</v>
      </c>
      <c r="F73" s="29"/>
      <c r="G73" s="29" t="s">
        <v>20</v>
      </c>
      <c r="H73" s="29"/>
      <c r="I73" s="29" t="s">
        <v>202</v>
      </c>
      <c r="J73" s="30">
        <v>42675</v>
      </c>
      <c r="K73" s="31">
        <v>0</v>
      </c>
      <c r="L73" s="31">
        <v>0</v>
      </c>
      <c r="M73" s="31">
        <v>33</v>
      </c>
      <c r="N73" s="32">
        <v>100</v>
      </c>
      <c r="O73" s="32">
        <v>100</v>
      </c>
      <c r="P73" s="32">
        <v>100</v>
      </c>
      <c r="Q73" s="32">
        <v>100</v>
      </c>
      <c r="R73" s="32">
        <v>100</v>
      </c>
      <c r="S73" s="32">
        <v>100</v>
      </c>
      <c r="T73" s="32">
        <v>98</v>
      </c>
      <c r="U73" s="32">
        <v>98</v>
      </c>
      <c r="V73" s="32">
        <v>100</v>
      </c>
      <c r="W73" s="104">
        <f t="shared" si="1"/>
        <v>77.416666666666671</v>
      </c>
    </row>
    <row r="74" spans="1:24" s="1" customFormat="1" ht="11.25" customHeight="1" x14ac:dyDescent="0.2">
      <c r="A74" s="157" t="s">
        <v>55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9">
        <f>AVERAGE(K4:K73)</f>
        <v>59.32</v>
      </c>
      <c r="L74" s="19">
        <f t="shared" ref="L74:V74" si="2">AVERAGE(L4:L73)</f>
        <v>63.58</v>
      </c>
      <c r="M74" s="19">
        <f t="shared" si="2"/>
        <v>66.5625</v>
      </c>
      <c r="N74" s="19">
        <f t="shared" si="2"/>
        <v>76.729166666666671</v>
      </c>
      <c r="O74" s="19">
        <f t="shared" si="2"/>
        <v>75.083333333333329</v>
      </c>
      <c r="P74" s="19">
        <f t="shared" si="2"/>
        <v>83.4375</v>
      </c>
      <c r="Q74" s="19">
        <f t="shared" si="2"/>
        <v>91.68</v>
      </c>
      <c r="R74" s="19">
        <f t="shared" si="2"/>
        <v>91.315789473684205</v>
      </c>
      <c r="S74" s="19">
        <f t="shared" si="2"/>
        <v>86.5</v>
      </c>
      <c r="T74" s="19">
        <f t="shared" si="2"/>
        <v>87.266666666666666</v>
      </c>
      <c r="U74" s="19">
        <f t="shared" si="2"/>
        <v>88.3</v>
      </c>
      <c r="V74" s="19">
        <f t="shared" si="2"/>
        <v>92.066666666666663</v>
      </c>
      <c r="W74" s="65">
        <f t="shared" si="1"/>
        <v>80.153468567251437</v>
      </c>
    </row>
    <row r="75" spans="1:24" s="1" customFormat="1" ht="11.25" customHeight="1" x14ac:dyDescent="0.2">
      <c r="A75" s="29" t="s">
        <v>56</v>
      </c>
      <c r="B75" s="150" t="s">
        <v>57</v>
      </c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</row>
    <row r="76" spans="1:24" s="1" customFormat="1" ht="11.25" customHeight="1" x14ac:dyDescent="0.2">
      <c r="A76" s="29" t="s">
        <v>58</v>
      </c>
      <c r="B76" s="150" t="s">
        <v>59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</row>
    <row r="77" spans="1:24" s="1" customFormat="1" ht="11.25" customHeight="1" x14ac:dyDescent="0.2">
      <c r="A77" s="29" t="s">
        <v>60</v>
      </c>
      <c r="B77" s="150" t="s">
        <v>61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</row>
    <row r="78" spans="1:24" s="1" customFormat="1" ht="11.25" customHeight="1" x14ac:dyDescent="0.2">
      <c r="A78" s="29" t="s">
        <v>60</v>
      </c>
      <c r="B78" s="150" t="s">
        <v>62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</row>
    <row r="79" spans="1:24" s="1" customFormat="1" ht="11.25" customHeight="1" x14ac:dyDescent="0.2">
      <c r="A79" s="29" t="s">
        <v>60</v>
      </c>
      <c r="B79" s="150" t="s">
        <v>63</v>
      </c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</row>
    <row r="80" spans="1:24" s="1" customFormat="1" ht="11.25" customHeight="1" x14ac:dyDescent="0.2">
      <c r="A80" s="29" t="s">
        <v>64</v>
      </c>
      <c r="B80" s="150" t="s">
        <v>65</v>
      </c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</row>
    <row r="81" spans="1:23" s="1" customFormat="1" ht="11.25" customHeight="1" x14ac:dyDescent="0.2">
      <c r="A81" s="151" t="s">
        <v>66</v>
      </c>
      <c r="B81" s="151"/>
      <c r="C81" s="151"/>
      <c r="D81" s="151"/>
      <c r="E81" s="151"/>
      <c r="F81" s="151"/>
      <c r="G81" s="152" t="s">
        <v>67</v>
      </c>
      <c r="H81" s="152"/>
      <c r="I81" s="152"/>
      <c r="J81" s="152"/>
      <c r="K81" s="152"/>
      <c r="L81" s="152"/>
      <c r="M81" s="153" t="s">
        <v>68</v>
      </c>
      <c r="N81" s="153"/>
      <c r="O81" s="153"/>
      <c r="P81" s="153"/>
      <c r="Q81" s="153"/>
      <c r="R81" s="153"/>
      <c r="S81" s="154" t="s">
        <v>69</v>
      </c>
      <c r="T81" s="154"/>
      <c r="U81" s="154"/>
      <c r="V81" s="154"/>
      <c r="W81" s="154"/>
    </row>
    <row r="82" spans="1:23" s="1" customFormat="1" ht="11.25" x14ac:dyDescent="0.2">
      <c r="A82" s="149" t="s">
        <v>70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</row>
  </sheetData>
  <mergeCells count="14">
    <mergeCell ref="A82:W82"/>
    <mergeCell ref="B78:W78"/>
    <mergeCell ref="B79:W79"/>
    <mergeCell ref="B80:W80"/>
    <mergeCell ref="A81:F81"/>
    <mergeCell ref="G81:L81"/>
    <mergeCell ref="M81:R81"/>
    <mergeCell ref="S81:W81"/>
    <mergeCell ref="B77:W77"/>
    <mergeCell ref="A1:V1"/>
    <mergeCell ref="A2:V2"/>
    <mergeCell ref="A74:J74"/>
    <mergeCell ref="B75:W75"/>
    <mergeCell ref="B76:W76"/>
  </mergeCells>
  <printOptions horizontalCentered="1"/>
  <pageMargins left="0.19685039370078741" right="0.19685039370078741" top="0.39370078740157483" bottom="0.19685039370078741" header="0.19685039370078741" footer="0.19685039370078741"/>
  <pageSetup paperSize="9" orientation="landscape" verticalDpi="0" r:id="rId1"/>
  <ignoredErrors>
    <ignoredError sqref="K74:W74 W4:W73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36"/>
  <sheetViews>
    <sheetView showGridLines="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10" bestFit="1" customWidth="1"/>
    <col min="2" max="2" width="22.4257812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11.42578125" bestFit="1" customWidth="1"/>
    <col min="8" max="8" width="3.85546875" bestFit="1" customWidth="1"/>
    <col min="9" max="9" width="2.7109375" bestFit="1" customWidth="1"/>
    <col min="10" max="10" width="6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3" s="1" customFormat="1" ht="12.75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</row>
    <row r="2" spans="1:23" s="1" customFormat="1" ht="12.75" x14ac:dyDescent="0.2">
      <c r="A2" s="134" t="s">
        <v>505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71"/>
    </row>
    <row r="3" spans="1:23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5" t="s">
        <v>338</v>
      </c>
    </row>
    <row r="4" spans="1:23" s="1" customFormat="1" ht="12" x14ac:dyDescent="0.2">
      <c r="A4" s="29">
        <v>18390000</v>
      </c>
      <c r="B4" s="29" t="s">
        <v>427</v>
      </c>
      <c r="C4" s="29" t="s">
        <v>12</v>
      </c>
      <c r="D4" s="29" t="s">
        <v>13</v>
      </c>
      <c r="E4" s="29" t="s">
        <v>14</v>
      </c>
      <c r="F4" s="29"/>
      <c r="G4" s="29" t="s">
        <v>27</v>
      </c>
      <c r="H4" s="29"/>
      <c r="I4" s="29" t="s">
        <v>155</v>
      </c>
      <c r="J4" s="30">
        <v>41944</v>
      </c>
      <c r="K4" s="32">
        <v>100</v>
      </c>
      <c r="L4" s="32">
        <v>98</v>
      </c>
      <c r="M4" s="32">
        <v>100</v>
      </c>
      <c r="N4" s="32">
        <v>100</v>
      </c>
      <c r="O4" s="31">
        <v>53</v>
      </c>
      <c r="P4" s="31">
        <v>0</v>
      </c>
      <c r="Q4" s="31">
        <v>0</v>
      </c>
      <c r="R4" s="31">
        <v>0</v>
      </c>
      <c r="S4" s="31">
        <v>0</v>
      </c>
      <c r="T4" s="31">
        <v>40</v>
      </c>
      <c r="U4" s="32">
        <v>97</v>
      </c>
      <c r="V4" s="32">
        <v>99</v>
      </c>
      <c r="W4" s="104">
        <f>AVERAGE(K4:V4)</f>
        <v>57.25</v>
      </c>
    </row>
    <row r="5" spans="1:23" s="1" customFormat="1" ht="12" x14ac:dyDescent="0.2">
      <c r="A5" s="29">
        <v>152005</v>
      </c>
      <c r="B5" s="29" t="s">
        <v>427</v>
      </c>
      <c r="C5" s="29" t="s">
        <v>19</v>
      </c>
      <c r="D5" s="29" t="s">
        <v>13</v>
      </c>
      <c r="E5" s="29" t="s">
        <v>14</v>
      </c>
      <c r="F5" s="29"/>
      <c r="G5" s="29" t="s">
        <v>20</v>
      </c>
      <c r="H5" s="29"/>
      <c r="I5" s="29" t="s">
        <v>155</v>
      </c>
      <c r="J5" s="30">
        <v>41944</v>
      </c>
      <c r="K5" s="32">
        <v>100</v>
      </c>
      <c r="L5" s="32">
        <v>98</v>
      </c>
      <c r="M5" s="32">
        <v>100</v>
      </c>
      <c r="N5" s="32">
        <v>100</v>
      </c>
      <c r="O5" s="32">
        <v>100</v>
      </c>
      <c r="P5" s="32">
        <v>100</v>
      </c>
      <c r="Q5" s="32">
        <v>100</v>
      </c>
      <c r="R5" s="32">
        <v>100</v>
      </c>
      <c r="S5" s="32">
        <v>100</v>
      </c>
      <c r="T5" s="32">
        <v>100</v>
      </c>
      <c r="U5" s="32">
        <v>97</v>
      </c>
      <c r="V5" s="32">
        <v>99</v>
      </c>
      <c r="W5" s="104">
        <f t="shared" ref="W5:W28" si="0">AVERAGE(K5:V5)</f>
        <v>99.5</v>
      </c>
    </row>
    <row r="6" spans="1:23" s="1" customFormat="1" ht="12" x14ac:dyDescent="0.2">
      <c r="A6" s="29">
        <v>31645000</v>
      </c>
      <c r="B6" s="29" t="s">
        <v>156</v>
      </c>
      <c r="C6" s="29" t="s">
        <v>12</v>
      </c>
      <c r="D6" s="29" t="s">
        <v>13</v>
      </c>
      <c r="E6" s="29" t="s">
        <v>14</v>
      </c>
      <c r="F6" s="29"/>
      <c r="G6" s="29" t="s">
        <v>27</v>
      </c>
      <c r="H6" s="29"/>
      <c r="I6" s="29" t="s">
        <v>155</v>
      </c>
      <c r="J6" s="30">
        <v>41730</v>
      </c>
      <c r="K6" s="31">
        <v>0</v>
      </c>
      <c r="L6" s="31">
        <v>73</v>
      </c>
      <c r="M6" s="32">
        <v>100</v>
      </c>
      <c r="N6" s="32">
        <v>100</v>
      </c>
      <c r="O6" s="32">
        <v>100</v>
      </c>
      <c r="P6" s="32">
        <v>96</v>
      </c>
      <c r="Q6" s="32">
        <v>100</v>
      </c>
      <c r="R6" s="32">
        <v>100</v>
      </c>
      <c r="S6" s="32">
        <v>100</v>
      </c>
      <c r="T6" s="32">
        <v>100</v>
      </c>
      <c r="U6" s="32">
        <v>100</v>
      </c>
      <c r="V6" s="32">
        <v>100</v>
      </c>
      <c r="W6" s="104">
        <f t="shared" si="0"/>
        <v>89.083333333333329</v>
      </c>
    </row>
    <row r="7" spans="1:23" s="1" customFormat="1" ht="12" x14ac:dyDescent="0.2">
      <c r="A7" s="29">
        <v>148021</v>
      </c>
      <c r="B7" s="29" t="s">
        <v>156</v>
      </c>
      <c r="C7" s="29" t="s">
        <v>19</v>
      </c>
      <c r="D7" s="29" t="s">
        <v>13</v>
      </c>
      <c r="E7" s="29" t="s">
        <v>14</v>
      </c>
      <c r="F7" s="29"/>
      <c r="G7" s="29" t="s">
        <v>20</v>
      </c>
      <c r="H7" s="29"/>
      <c r="I7" s="29" t="s">
        <v>155</v>
      </c>
      <c r="J7" s="30">
        <v>41730</v>
      </c>
      <c r="K7" s="32">
        <v>100</v>
      </c>
      <c r="L7" s="31">
        <v>31</v>
      </c>
      <c r="M7" s="32">
        <v>100</v>
      </c>
      <c r="N7" s="32">
        <v>100</v>
      </c>
      <c r="O7" s="32">
        <v>100</v>
      </c>
      <c r="P7" s="32">
        <v>96</v>
      </c>
      <c r="Q7" s="32">
        <v>100</v>
      </c>
      <c r="R7" s="32">
        <v>100</v>
      </c>
      <c r="S7" s="32">
        <v>100</v>
      </c>
      <c r="T7" s="32">
        <v>100</v>
      </c>
      <c r="U7" s="32">
        <v>100</v>
      </c>
      <c r="V7" s="32">
        <v>100</v>
      </c>
      <c r="W7" s="104">
        <f t="shared" si="0"/>
        <v>93.916666666666671</v>
      </c>
    </row>
    <row r="8" spans="1:23" s="1" customFormat="1" ht="12" x14ac:dyDescent="0.2">
      <c r="A8" s="29">
        <v>23700000</v>
      </c>
      <c r="B8" s="29" t="s">
        <v>157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16</v>
      </c>
      <c r="H8" s="29" t="s">
        <v>17</v>
      </c>
      <c r="I8" s="29" t="s">
        <v>158</v>
      </c>
      <c r="J8" s="30">
        <v>37196</v>
      </c>
      <c r="K8" s="32">
        <v>100</v>
      </c>
      <c r="L8" s="32">
        <v>100</v>
      </c>
      <c r="M8" s="32">
        <v>100</v>
      </c>
      <c r="N8" s="32">
        <v>100</v>
      </c>
      <c r="O8" s="32">
        <v>99</v>
      </c>
      <c r="P8" s="32">
        <v>98</v>
      </c>
      <c r="Q8" s="32">
        <v>99</v>
      </c>
      <c r="R8" s="32">
        <v>100</v>
      </c>
      <c r="S8" s="32">
        <v>100</v>
      </c>
      <c r="T8" s="32">
        <v>100</v>
      </c>
      <c r="U8" s="32">
        <v>97</v>
      </c>
      <c r="V8" s="32">
        <v>100</v>
      </c>
      <c r="W8" s="104">
        <f t="shared" si="0"/>
        <v>99.416666666666671</v>
      </c>
    </row>
    <row r="9" spans="1:23" s="1" customFormat="1" ht="12" x14ac:dyDescent="0.2">
      <c r="A9" s="29">
        <v>547004</v>
      </c>
      <c r="B9" s="29" t="s">
        <v>157</v>
      </c>
      <c r="C9" s="29" t="s">
        <v>19</v>
      </c>
      <c r="D9" s="29" t="s">
        <v>13</v>
      </c>
      <c r="E9" s="29" t="s">
        <v>14</v>
      </c>
      <c r="F9" s="29" t="s">
        <v>15</v>
      </c>
      <c r="G9" s="29" t="s">
        <v>20</v>
      </c>
      <c r="H9" s="29" t="s">
        <v>17</v>
      </c>
      <c r="I9" s="29" t="s">
        <v>158</v>
      </c>
      <c r="J9" s="30">
        <v>37196</v>
      </c>
      <c r="K9" s="32">
        <v>100</v>
      </c>
      <c r="L9" s="32">
        <v>100</v>
      </c>
      <c r="M9" s="32">
        <v>100</v>
      </c>
      <c r="N9" s="32">
        <v>100</v>
      </c>
      <c r="O9" s="32">
        <v>100</v>
      </c>
      <c r="P9" s="32">
        <v>100</v>
      </c>
      <c r="Q9" s="32">
        <v>100</v>
      </c>
      <c r="R9" s="32">
        <v>100</v>
      </c>
      <c r="S9" s="32">
        <v>100</v>
      </c>
      <c r="T9" s="32">
        <v>100</v>
      </c>
      <c r="U9" s="32">
        <v>99</v>
      </c>
      <c r="V9" s="32">
        <v>100</v>
      </c>
      <c r="W9" s="104">
        <f t="shared" si="0"/>
        <v>99.916666666666671</v>
      </c>
    </row>
    <row r="10" spans="1:23" s="1" customFormat="1" ht="12" x14ac:dyDescent="0.2">
      <c r="A10" s="29">
        <v>29100000</v>
      </c>
      <c r="B10" s="29" t="s">
        <v>159</v>
      </c>
      <c r="C10" s="29" t="s">
        <v>12</v>
      </c>
      <c r="D10" s="29" t="s">
        <v>13</v>
      </c>
      <c r="E10" s="29" t="s">
        <v>14</v>
      </c>
      <c r="F10" s="29" t="s">
        <v>15</v>
      </c>
      <c r="G10" s="29" t="s">
        <v>16</v>
      </c>
      <c r="H10" s="29" t="s">
        <v>17</v>
      </c>
      <c r="I10" s="29" t="s">
        <v>155</v>
      </c>
      <c r="J10" s="30">
        <v>36982</v>
      </c>
      <c r="K10" s="32">
        <v>100</v>
      </c>
      <c r="L10" s="32">
        <v>100</v>
      </c>
      <c r="M10" s="31">
        <v>50</v>
      </c>
      <c r="N10" s="31">
        <v>0</v>
      </c>
      <c r="O10" s="31">
        <v>0</v>
      </c>
      <c r="P10" s="31">
        <v>0</v>
      </c>
      <c r="Q10" s="31">
        <v>69</v>
      </c>
      <c r="R10" s="32">
        <v>100</v>
      </c>
      <c r="S10" s="32">
        <v>100</v>
      </c>
      <c r="T10" s="32">
        <v>100</v>
      </c>
      <c r="U10" s="32">
        <v>100</v>
      </c>
      <c r="V10" s="32">
        <v>100</v>
      </c>
      <c r="W10" s="104">
        <f t="shared" si="0"/>
        <v>68.25</v>
      </c>
    </row>
    <row r="11" spans="1:23" s="1" customFormat="1" ht="12" x14ac:dyDescent="0.2">
      <c r="A11" s="29">
        <v>549011</v>
      </c>
      <c r="B11" s="29" t="s">
        <v>159</v>
      </c>
      <c r="C11" s="29" t="s">
        <v>19</v>
      </c>
      <c r="D11" s="29" t="s">
        <v>13</v>
      </c>
      <c r="E11" s="29" t="s">
        <v>14</v>
      </c>
      <c r="F11" s="29" t="s">
        <v>15</v>
      </c>
      <c r="G11" s="29" t="s">
        <v>20</v>
      </c>
      <c r="H11" s="29" t="s">
        <v>17</v>
      </c>
      <c r="I11" s="29" t="s">
        <v>155</v>
      </c>
      <c r="J11" s="30">
        <v>36982</v>
      </c>
      <c r="K11" s="32">
        <v>100</v>
      </c>
      <c r="L11" s="32">
        <v>100</v>
      </c>
      <c r="M11" s="32">
        <v>100</v>
      </c>
      <c r="N11" s="32">
        <v>100</v>
      </c>
      <c r="O11" s="32">
        <v>100</v>
      </c>
      <c r="P11" s="32">
        <v>100</v>
      </c>
      <c r="Q11" s="32">
        <v>100</v>
      </c>
      <c r="R11" s="32">
        <v>100</v>
      </c>
      <c r="S11" s="32">
        <v>100</v>
      </c>
      <c r="T11" s="32">
        <v>100</v>
      </c>
      <c r="U11" s="32">
        <v>100</v>
      </c>
      <c r="V11" s="32">
        <v>100</v>
      </c>
      <c r="W11" s="104">
        <f t="shared" si="0"/>
        <v>100</v>
      </c>
    </row>
    <row r="12" spans="1:23" s="1" customFormat="1" ht="12" x14ac:dyDescent="0.2">
      <c r="A12" s="29">
        <v>17730000</v>
      </c>
      <c r="B12" s="29" t="s">
        <v>428</v>
      </c>
      <c r="C12" s="29" t="s">
        <v>12</v>
      </c>
      <c r="D12" s="29" t="s">
        <v>13</v>
      </c>
      <c r="E12" s="29" t="s">
        <v>14</v>
      </c>
      <c r="F12" s="29" t="s">
        <v>83</v>
      </c>
      <c r="G12" s="29" t="s">
        <v>27</v>
      </c>
      <c r="H12" s="29" t="s">
        <v>78</v>
      </c>
      <c r="I12" s="29" t="s">
        <v>155</v>
      </c>
      <c r="J12" s="30">
        <v>37773</v>
      </c>
      <c r="K12" s="32">
        <v>100</v>
      </c>
      <c r="L12" s="32">
        <v>100</v>
      </c>
      <c r="M12" s="32">
        <v>100</v>
      </c>
      <c r="N12" s="32">
        <v>100</v>
      </c>
      <c r="O12" s="32">
        <v>100</v>
      </c>
      <c r="P12" s="32">
        <v>100</v>
      </c>
      <c r="Q12" s="32">
        <v>100</v>
      </c>
      <c r="R12" s="32">
        <v>100</v>
      </c>
      <c r="S12" s="32">
        <v>100</v>
      </c>
      <c r="T12" s="31">
        <v>66</v>
      </c>
      <c r="U12" s="32">
        <v>99</v>
      </c>
      <c r="V12" s="32">
        <v>100</v>
      </c>
      <c r="W12" s="104">
        <f t="shared" si="0"/>
        <v>97.083333333333329</v>
      </c>
    </row>
    <row r="13" spans="1:23" s="1" customFormat="1" ht="12" x14ac:dyDescent="0.2">
      <c r="A13" s="29">
        <v>455000</v>
      </c>
      <c r="B13" s="29" t="s">
        <v>428</v>
      </c>
      <c r="C13" s="29" t="s">
        <v>19</v>
      </c>
      <c r="D13" s="29" t="s">
        <v>13</v>
      </c>
      <c r="E13" s="29" t="s">
        <v>14</v>
      </c>
      <c r="F13" s="29" t="s">
        <v>83</v>
      </c>
      <c r="G13" s="29" t="s">
        <v>20</v>
      </c>
      <c r="H13" s="29" t="s">
        <v>78</v>
      </c>
      <c r="I13" s="29" t="s">
        <v>155</v>
      </c>
      <c r="J13" s="30">
        <v>37773</v>
      </c>
      <c r="K13" s="32">
        <v>100</v>
      </c>
      <c r="L13" s="32">
        <v>100</v>
      </c>
      <c r="M13" s="32">
        <v>100</v>
      </c>
      <c r="N13" s="32">
        <v>100</v>
      </c>
      <c r="O13" s="32">
        <v>100</v>
      </c>
      <c r="P13" s="32">
        <v>100</v>
      </c>
      <c r="Q13" s="32">
        <v>100</v>
      </c>
      <c r="R13" s="32">
        <v>100</v>
      </c>
      <c r="S13" s="32">
        <v>100</v>
      </c>
      <c r="T13" s="32">
        <v>99</v>
      </c>
      <c r="U13" s="32">
        <v>99</v>
      </c>
      <c r="V13" s="32">
        <v>100</v>
      </c>
      <c r="W13" s="104">
        <f t="shared" si="0"/>
        <v>99.833333333333329</v>
      </c>
    </row>
    <row r="14" spans="1:23" s="1" customFormat="1" ht="12" x14ac:dyDescent="0.2">
      <c r="A14" s="29">
        <v>29050000</v>
      </c>
      <c r="B14" s="29" t="s">
        <v>160</v>
      </c>
      <c r="C14" s="29" t="s">
        <v>12</v>
      </c>
      <c r="D14" s="29" t="s">
        <v>13</v>
      </c>
      <c r="E14" s="29" t="s">
        <v>14</v>
      </c>
      <c r="F14" s="29" t="s">
        <v>15</v>
      </c>
      <c r="G14" s="29" t="s">
        <v>16</v>
      </c>
      <c r="H14" s="29" t="s">
        <v>17</v>
      </c>
      <c r="I14" s="29" t="s">
        <v>155</v>
      </c>
      <c r="J14" s="30">
        <v>41000</v>
      </c>
      <c r="K14" s="32">
        <v>100</v>
      </c>
      <c r="L14" s="32">
        <v>100</v>
      </c>
      <c r="M14" s="32">
        <v>100</v>
      </c>
      <c r="N14" s="32">
        <v>100</v>
      </c>
      <c r="O14" s="32">
        <v>100</v>
      </c>
      <c r="P14" s="32">
        <v>100</v>
      </c>
      <c r="Q14" s="32">
        <v>100</v>
      </c>
      <c r="R14" s="32">
        <v>100</v>
      </c>
      <c r="S14" s="32">
        <v>100</v>
      </c>
      <c r="T14" s="32">
        <v>100</v>
      </c>
      <c r="U14" s="32">
        <v>100</v>
      </c>
      <c r="V14" s="32">
        <v>100</v>
      </c>
      <c r="W14" s="104">
        <f t="shared" si="0"/>
        <v>100</v>
      </c>
    </row>
    <row r="15" spans="1:23" s="1" customFormat="1" ht="12" x14ac:dyDescent="0.2">
      <c r="A15" s="29">
        <v>549013</v>
      </c>
      <c r="B15" s="29" t="s">
        <v>160</v>
      </c>
      <c r="C15" s="29" t="s">
        <v>19</v>
      </c>
      <c r="D15" s="29" t="s">
        <v>13</v>
      </c>
      <c r="E15" s="29" t="s">
        <v>14</v>
      </c>
      <c r="F15" s="29" t="s">
        <v>15</v>
      </c>
      <c r="G15" s="29" t="s">
        <v>20</v>
      </c>
      <c r="H15" s="29" t="s">
        <v>17</v>
      </c>
      <c r="I15" s="29" t="s">
        <v>155</v>
      </c>
      <c r="J15" s="30">
        <v>41000</v>
      </c>
      <c r="K15" s="32">
        <v>100</v>
      </c>
      <c r="L15" s="32">
        <v>100</v>
      </c>
      <c r="M15" s="32">
        <v>100</v>
      </c>
      <c r="N15" s="32">
        <v>100</v>
      </c>
      <c r="O15" s="32">
        <v>100</v>
      </c>
      <c r="P15" s="32">
        <v>100</v>
      </c>
      <c r="Q15" s="32">
        <v>100</v>
      </c>
      <c r="R15" s="32">
        <v>100</v>
      </c>
      <c r="S15" s="32">
        <v>100</v>
      </c>
      <c r="T15" s="32">
        <v>100</v>
      </c>
      <c r="U15" s="32">
        <v>100</v>
      </c>
      <c r="V15" s="32">
        <v>100</v>
      </c>
      <c r="W15" s="104">
        <f t="shared" si="0"/>
        <v>100</v>
      </c>
    </row>
    <row r="16" spans="1:23" s="1" customFormat="1" ht="12" x14ac:dyDescent="0.2">
      <c r="A16" s="29">
        <v>17050001</v>
      </c>
      <c r="B16" s="29" t="s">
        <v>161</v>
      </c>
      <c r="C16" s="29" t="s">
        <v>12</v>
      </c>
      <c r="D16" s="29" t="s">
        <v>13</v>
      </c>
      <c r="E16" s="29" t="s">
        <v>14</v>
      </c>
      <c r="F16" s="29" t="s">
        <v>31</v>
      </c>
      <c r="G16" s="29" t="s">
        <v>16</v>
      </c>
      <c r="H16" s="29" t="s">
        <v>33</v>
      </c>
      <c r="I16" s="29" t="s">
        <v>155</v>
      </c>
      <c r="J16" s="30">
        <v>35551</v>
      </c>
      <c r="K16" s="32">
        <v>100</v>
      </c>
      <c r="L16" s="32">
        <v>100</v>
      </c>
      <c r="M16" s="32">
        <v>100</v>
      </c>
      <c r="N16" s="32">
        <v>100</v>
      </c>
      <c r="O16" s="32">
        <v>100</v>
      </c>
      <c r="P16" s="32">
        <v>98</v>
      </c>
      <c r="Q16" s="32">
        <v>100</v>
      </c>
      <c r="R16" s="32">
        <v>100</v>
      </c>
      <c r="S16" s="32">
        <v>100</v>
      </c>
      <c r="T16" s="32">
        <v>100</v>
      </c>
      <c r="U16" s="32">
        <v>100</v>
      </c>
      <c r="V16" s="32">
        <v>97</v>
      </c>
      <c r="W16" s="104">
        <f t="shared" si="0"/>
        <v>99.583333333333329</v>
      </c>
    </row>
    <row r="17" spans="1:23" s="1" customFormat="1" ht="12" x14ac:dyDescent="0.2">
      <c r="A17" s="29">
        <v>155003</v>
      </c>
      <c r="B17" s="29" t="s">
        <v>161</v>
      </c>
      <c r="C17" s="29" t="s">
        <v>19</v>
      </c>
      <c r="D17" s="29" t="s">
        <v>13</v>
      </c>
      <c r="E17" s="29" t="s">
        <v>14</v>
      </c>
      <c r="F17" s="29" t="s">
        <v>31</v>
      </c>
      <c r="G17" s="29" t="s">
        <v>20</v>
      </c>
      <c r="H17" s="29" t="s">
        <v>33</v>
      </c>
      <c r="I17" s="29" t="s">
        <v>155</v>
      </c>
      <c r="J17" s="30">
        <v>35551</v>
      </c>
      <c r="K17" s="32">
        <v>100</v>
      </c>
      <c r="L17" s="32">
        <v>100</v>
      </c>
      <c r="M17" s="32">
        <v>100</v>
      </c>
      <c r="N17" s="32">
        <v>100</v>
      </c>
      <c r="O17" s="32">
        <v>100</v>
      </c>
      <c r="P17" s="32">
        <v>94</v>
      </c>
      <c r="Q17" s="32">
        <v>100</v>
      </c>
      <c r="R17" s="32">
        <v>100</v>
      </c>
      <c r="S17" s="32">
        <v>100</v>
      </c>
      <c r="T17" s="32">
        <v>100</v>
      </c>
      <c r="U17" s="32">
        <v>100</v>
      </c>
      <c r="V17" s="32">
        <v>97</v>
      </c>
      <c r="W17" s="104">
        <f t="shared" si="0"/>
        <v>99.25</v>
      </c>
    </row>
    <row r="18" spans="1:23" s="1" customFormat="1" ht="12" x14ac:dyDescent="0.2">
      <c r="A18" s="29">
        <v>16900000</v>
      </c>
      <c r="B18" s="29" t="s">
        <v>162</v>
      </c>
      <c r="C18" s="29" t="s">
        <v>12</v>
      </c>
      <c r="D18" s="29" t="s">
        <v>13</v>
      </c>
      <c r="E18" s="29" t="s">
        <v>14</v>
      </c>
      <c r="F18" s="29" t="s">
        <v>31</v>
      </c>
      <c r="G18" s="29" t="s">
        <v>95</v>
      </c>
      <c r="H18" s="29" t="s">
        <v>33</v>
      </c>
      <c r="I18" s="29" t="s">
        <v>155</v>
      </c>
      <c r="J18" s="30">
        <v>37956</v>
      </c>
      <c r="K18" s="32">
        <v>100</v>
      </c>
      <c r="L18" s="33">
        <v>87</v>
      </c>
      <c r="M18" s="31">
        <v>75</v>
      </c>
      <c r="N18" s="32">
        <v>100</v>
      </c>
      <c r="O18" s="32">
        <v>100</v>
      </c>
      <c r="P18" s="32">
        <v>100</v>
      </c>
      <c r="Q18" s="32">
        <v>100</v>
      </c>
      <c r="R18" s="32">
        <v>100</v>
      </c>
      <c r="S18" s="32">
        <v>100</v>
      </c>
      <c r="T18" s="32">
        <v>100</v>
      </c>
      <c r="U18" s="32">
        <v>100</v>
      </c>
      <c r="V18" s="32">
        <v>100</v>
      </c>
      <c r="W18" s="104">
        <f t="shared" si="0"/>
        <v>96.833333333333329</v>
      </c>
    </row>
    <row r="19" spans="1:23" s="1" customFormat="1" ht="12" x14ac:dyDescent="0.2">
      <c r="A19" s="29">
        <v>155000</v>
      </c>
      <c r="B19" s="29" t="s">
        <v>162</v>
      </c>
      <c r="C19" s="29" t="s">
        <v>19</v>
      </c>
      <c r="D19" s="29" t="s">
        <v>13</v>
      </c>
      <c r="E19" s="29" t="s">
        <v>14</v>
      </c>
      <c r="F19" s="29" t="s">
        <v>31</v>
      </c>
      <c r="G19" s="29" t="s">
        <v>20</v>
      </c>
      <c r="H19" s="29" t="s">
        <v>33</v>
      </c>
      <c r="I19" s="29" t="s">
        <v>155</v>
      </c>
      <c r="J19" s="30">
        <v>37956</v>
      </c>
      <c r="K19" s="32">
        <v>100</v>
      </c>
      <c r="L19" s="33">
        <v>84</v>
      </c>
      <c r="M19" s="31">
        <v>74</v>
      </c>
      <c r="N19" s="32">
        <v>100</v>
      </c>
      <c r="O19" s="32">
        <v>100</v>
      </c>
      <c r="P19" s="32">
        <v>100</v>
      </c>
      <c r="Q19" s="32">
        <v>100</v>
      </c>
      <c r="R19" s="32">
        <v>80</v>
      </c>
      <c r="S19" s="31">
        <v>11</v>
      </c>
      <c r="T19" s="32">
        <v>100</v>
      </c>
      <c r="U19" s="32">
        <v>100</v>
      </c>
      <c r="V19" s="32">
        <v>100</v>
      </c>
      <c r="W19" s="104">
        <f t="shared" si="0"/>
        <v>87.416666666666671</v>
      </c>
    </row>
    <row r="20" spans="1:23" s="1" customFormat="1" ht="12" x14ac:dyDescent="0.2">
      <c r="A20" s="29">
        <v>29070100</v>
      </c>
      <c r="B20" s="29" t="s">
        <v>429</v>
      </c>
      <c r="C20" s="29" t="s">
        <v>12</v>
      </c>
      <c r="D20" s="29" t="s">
        <v>13</v>
      </c>
      <c r="E20" s="29" t="s">
        <v>14</v>
      </c>
      <c r="F20" s="29" t="s">
        <v>15</v>
      </c>
      <c r="G20" s="29" t="s">
        <v>16</v>
      </c>
      <c r="H20" s="29" t="s">
        <v>17</v>
      </c>
      <c r="I20" s="29" t="s">
        <v>155</v>
      </c>
      <c r="J20" s="30">
        <v>41334</v>
      </c>
      <c r="K20" s="32">
        <v>100</v>
      </c>
      <c r="L20" s="32">
        <v>100</v>
      </c>
      <c r="M20" s="32">
        <v>100</v>
      </c>
      <c r="N20" s="32">
        <v>100</v>
      </c>
      <c r="O20" s="32">
        <v>100</v>
      </c>
      <c r="P20" s="32">
        <v>100</v>
      </c>
      <c r="Q20" s="32">
        <v>96</v>
      </c>
      <c r="R20" s="32">
        <v>100</v>
      </c>
      <c r="S20" s="32">
        <v>100</v>
      </c>
      <c r="T20" s="32">
        <v>100</v>
      </c>
      <c r="U20" s="32">
        <v>100</v>
      </c>
      <c r="V20" s="32">
        <v>100</v>
      </c>
      <c r="W20" s="104">
        <f t="shared" si="0"/>
        <v>99.666666666666671</v>
      </c>
    </row>
    <row r="21" spans="1:23" s="1" customFormat="1" ht="12" x14ac:dyDescent="0.2">
      <c r="A21" s="29">
        <v>649004</v>
      </c>
      <c r="B21" s="29" t="s">
        <v>429</v>
      </c>
      <c r="C21" s="29" t="s">
        <v>19</v>
      </c>
      <c r="D21" s="29" t="s">
        <v>13</v>
      </c>
      <c r="E21" s="29" t="s">
        <v>14</v>
      </c>
      <c r="F21" s="29" t="s">
        <v>15</v>
      </c>
      <c r="G21" s="29" t="s">
        <v>20</v>
      </c>
      <c r="H21" s="29" t="s">
        <v>17</v>
      </c>
      <c r="I21" s="29" t="s">
        <v>155</v>
      </c>
      <c r="J21" s="30">
        <v>41334</v>
      </c>
      <c r="K21" s="32">
        <v>100</v>
      </c>
      <c r="L21" s="32">
        <v>100</v>
      </c>
      <c r="M21" s="32">
        <v>100</v>
      </c>
      <c r="N21" s="32">
        <v>100</v>
      </c>
      <c r="O21" s="32">
        <v>100</v>
      </c>
      <c r="P21" s="32">
        <v>100</v>
      </c>
      <c r="Q21" s="32">
        <v>96</v>
      </c>
      <c r="R21" s="32">
        <v>100</v>
      </c>
      <c r="S21" s="32">
        <v>100</v>
      </c>
      <c r="T21" s="32">
        <v>100</v>
      </c>
      <c r="U21" s="32">
        <v>100</v>
      </c>
      <c r="V21" s="32">
        <v>100</v>
      </c>
      <c r="W21" s="104">
        <f t="shared" si="0"/>
        <v>99.666666666666671</v>
      </c>
    </row>
    <row r="22" spans="1:23" s="1" customFormat="1" ht="12" x14ac:dyDescent="0.2">
      <c r="A22" s="29">
        <v>18950003</v>
      </c>
      <c r="B22" s="29" t="s">
        <v>163</v>
      </c>
      <c r="C22" s="29" t="s">
        <v>12</v>
      </c>
      <c r="D22" s="29" t="s">
        <v>13</v>
      </c>
      <c r="E22" s="29" t="s">
        <v>14</v>
      </c>
      <c r="F22" s="29"/>
      <c r="G22" s="29" t="s">
        <v>27</v>
      </c>
      <c r="H22" s="29"/>
      <c r="I22" s="29" t="s">
        <v>155</v>
      </c>
      <c r="J22" s="30">
        <v>41913</v>
      </c>
      <c r="K22" s="32">
        <v>100</v>
      </c>
      <c r="L22" s="32">
        <v>100</v>
      </c>
      <c r="M22" s="32">
        <v>100</v>
      </c>
      <c r="N22" s="32">
        <v>100</v>
      </c>
      <c r="O22" s="32">
        <v>100</v>
      </c>
      <c r="P22" s="32">
        <v>100</v>
      </c>
      <c r="Q22" s="32">
        <v>100</v>
      </c>
      <c r="R22" s="32">
        <v>100</v>
      </c>
      <c r="S22" s="32">
        <v>100</v>
      </c>
      <c r="T22" s="32">
        <v>100</v>
      </c>
      <c r="U22" s="32">
        <v>100</v>
      </c>
      <c r="V22" s="32">
        <v>100</v>
      </c>
      <c r="W22" s="104">
        <f t="shared" si="0"/>
        <v>100</v>
      </c>
    </row>
    <row r="23" spans="1:23" s="1" customFormat="1" ht="12" x14ac:dyDescent="0.2">
      <c r="A23" s="29">
        <v>152000</v>
      </c>
      <c r="B23" s="29" t="s">
        <v>163</v>
      </c>
      <c r="C23" s="29" t="s">
        <v>19</v>
      </c>
      <c r="D23" s="29" t="s">
        <v>13</v>
      </c>
      <c r="E23" s="29" t="s">
        <v>14</v>
      </c>
      <c r="F23" s="29"/>
      <c r="G23" s="29" t="s">
        <v>20</v>
      </c>
      <c r="H23" s="29"/>
      <c r="I23" s="29" t="s">
        <v>155</v>
      </c>
      <c r="J23" s="30">
        <v>41913</v>
      </c>
      <c r="K23" s="32">
        <v>100</v>
      </c>
      <c r="L23" s="32">
        <v>100</v>
      </c>
      <c r="M23" s="32">
        <v>100</v>
      </c>
      <c r="N23" s="32">
        <v>100</v>
      </c>
      <c r="O23" s="32">
        <v>100</v>
      </c>
      <c r="P23" s="32">
        <v>100</v>
      </c>
      <c r="Q23" s="32">
        <v>100</v>
      </c>
      <c r="R23" s="32">
        <v>100</v>
      </c>
      <c r="S23" s="32">
        <v>100</v>
      </c>
      <c r="T23" s="32">
        <v>100</v>
      </c>
      <c r="U23" s="32">
        <v>100</v>
      </c>
      <c r="V23" s="32">
        <v>100</v>
      </c>
      <c r="W23" s="104">
        <f t="shared" si="0"/>
        <v>100</v>
      </c>
    </row>
    <row r="24" spans="1:23" s="1" customFormat="1" ht="12" x14ac:dyDescent="0.2">
      <c r="A24" s="29">
        <v>17900000</v>
      </c>
      <c r="B24" s="29" t="s">
        <v>164</v>
      </c>
      <c r="C24" s="29" t="s">
        <v>12</v>
      </c>
      <c r="D24" s="29" t="s">
        <v>13</v>
      </c>
      <c r="E24" s="29" t="s">
        <v>14</v>
      </c>
      <c r="F24" s="29" t="s">
        <v>31</v>
      </c>
      <c r="G24" s="29" t="s">
        <v>165</v>
      </c>
      <c r="H24" s="29" t="s">
        <v>33</v>
      </c>
      <c r="I24" s="29" t="s">
        <v>155</v>
      </c>
      <c r="J24" s="30">
        <v>37561</v>
      </c>
      <c r="K24" s="32">
        <v>100</v>
      </c>
      <c r="L24" s="32">
        <v>100</v>
      </c>
      <c r="M24" s="32">
        <v>100</v>
      </c>
      <c r="N24" s="32">
        <v>100</v>
      </c>
      <c r="O24" s="32">
        <v>97</v>
      </c>
      <c r="P24" s="32">
        <v>99</v>
      </c>
      <c r="Q24" s="32">
        <v>100</v>
      </c>
      <c r="R24" s="32">
        <v>95</v>
      </c>
      <c r="S24" s="32">
        <v>100</v>
      </c>
      <c r="T24" s="32">
        <v>99</v>
      </c>
      <c r="U24" s="32">
        <v>99</v>
      </c>
      <c r="V24" s="32">
        <v>97</v>
      </c>
      <c r="W24" s="104">
        <f t="shared" si="0"/>
        <v>98.833333333333329</v>
      </c>
    </row>
    <row r="25" spans="1:23" s="1" customFormat="1" ht="12" x14ac:dyDescent="0.2">
      <c r="A25" s="29">
        <v>254000</v>
      </c>
      <c r="B25" s="29" t="s">
        <v>164</v>
      </c>
      <c r="C25" s="29" t="s">
        <v>19</v>
      </c>
      <c r="D25" s="29" t="s">
        <v>13</v>
      </c>
      <c r="E25" s="29" t="s">
        <v>14</v>
      </c>
      <c r="F25" s="29" t="s">
        <v>31</v>
      </c>
      <c r="G25" s="29" t="s">
        <v>20</v>
      </c>
      <c r="H25" s="29" t="s">
        <v>33</v>
      </c>
      <c r="I25" s="29" t="s">
        <v>155</v>
      </c>
      <c r="J25" s="30">
        <v>37561</v>
      </c>
      <c r="K25" s="32">
        <v>100</v>
      </c>
      <c r="L25" s="32">
        <v>100</v>
      </c>
      <c r="M25" s="32">
        <v>100</v>
      </c>
      <c r="N25" s="32">
        <v>100</v>
      </c>
      <c r="O25" s="32">
        <v>97</v>
      </c>
      <c r="P25" s="32">
        <v>98</v>
      </c>
      <c r="Q25" s="32">
        <v>100</v>
      </c>
      <c r="R25" s="31">
        <v>59</v>
      </c>
      <c r="S25" s="32">
        <v>100</v>
      </c>
      <c r="T25" s="32">
        <v>99</v>
      </c>
      <c r="U25" s="32">
        <v>99</v>
      </c>
      <c r="V25" s="32">
        <v>97</v>
      </c>
      <c r="W25" s="104">
        <f t="shared" si="0"/>
        <v>95.75</v>
      </c>
    </row>
    <row r="26" spans="1:23" s="1" customFormat="1" ht="12" x14ac:dyDescent="0.2">
      <c r="A26" s="29">
        <v>28300000</v>
      </c>
      <c r="B26" s="29" t="s">
        <v>166</v>
      </c>
      <c r="C26" s="29" t="s">
        <v>12</v>
      </c>
      <c r="D26" s="29" t="s">
        <v>13</v>
      </c>
      <c r="E26" s="29" t="s">
        <v>14</v>
      </c>
      <c r="F26" s="29" t="s">
        <v>15</v>
      </c>
      <c r="G26" s="29" t="s">
        <v>32</v>
      </c>
      <c r="H26" s="29" t="s">
        <v>17</v>
      </c>
      <c r="I26" s="29" t="s">
        <v>158</v>
      </c>
      <c r="J26" s="30">
        <v>35247</v>
      </c>
      <c r="K26" s="32">
        <v>100</v>
      </c>
      <c r="L26" s="32">
        <v>99</v>
      </c>
      <c r="M26" s="32">
        <v>100</v>
      </c>
      <c r="N26" s="32">
        <v>100</v>
      </c>
      <c r="O26" s="32">
        <v>100</v>
      </c>
      <c r="P26" s="32">
        <v>100</v>
      </c>
      <c r="Q26" s="32">
        <v>100</v>
      </c>
      <c r="R26" s="32">
        <v>100</v>
      </c>
      <c r="S26" s="32">
        <v>100</v>
      </c>
      <c r="T26" s="32">
        <v>100</v>
      </c>
      <c r="U26" s="32">
        <v>100</v>
      </c>
      <c r="V26" s="32">
        <v>100</v>
      </c>
      <c r="W26" s="104">
        <f t="shared" si="0"/>
        <v>99.916666666666671</v>
      </c>
    </row>
    <row r="27" spans="1:23" s="1" customFormat="1" ht="12" x14ac:dyDescent="0.2">
      <c r="A27" s="29">
        <v>648000</v>
      </c>
      <c r="B27" s="29" t="s">
        <v>166</v>
      </c>
      <c r="C27" s="29" t="s">
        <v>19</v>
      </c>
      <c r="D27" s="29" t="s">
        <v>13</v>
      </c>
      <c r="E27" s="29" t="s">
        <v>14</v>
      </c>
      <c r="F27" s="29" t="s">
        <v>15</v>
      </c>
      <c r="G27" s="29" t="s">
        <v>20</v>
      </c>
      <c r="H27" s="29" t="s">
        <v>17</v>
      </c>
      <c r="I27" s="29" t="s">
        <v>158</v>
      </c>
      <c r="J27" s="30">
        <v>35247</v>
      </c>
      <c r="K27" s="32">
        <v>100</v>
      </c>
      <c r="L27" s="32">
        <v>98</v>
      </c>
      <c r="M27" s="32">
        <v>100</v>
      </c>
      <c r="N27" s="32">
        <v>100</v>
      </c>
      <c r="O27" s="32">
        <v>100</v>
      </c>
      <c r="P27" s="32">
        <v>100</v>
      </c>
      <c r="Q27" s="32">
        <v>100</v>
      </c>
      <c r="R27" s="32">
        <v>100</v>
      </c>
      <c r="S27" s="32">
        <v>100</v>
      </c>
      <c r="T27" s="32">
        <v>100</v>
      </c>
      <c r="U27" s="32">
        <v>99</v>
      </c>
      <c r="V27" s="32">
        <v>100</v>
      </c>
      <c r="W27" s="104">
        <f t="shared" si="0"/>
        <v>99.75</v>
      </c>
    </row>
    <row r="28" spans="1:23" s="1" customFormat="1" ht="12.75" x14ac:dyDescent="0.2">
      <c r="A28" s="136" t="s">
        <v>55</v>
      </c>
      <c r="B28" s="137"/>
      <c r="C28" s="137"/>
      <c r="D28" s="137"/>
      <c r="E28" s="137"/>
      <c r="F28" s="137"/>
      <c r="G28" s="137"/>
      <c r="H28" s="137"/>
      <c r="I28" s="137"/>
      <c r="J28" s="138"/>
      <c r="K28" s="32">
        <v>96</v>
      </c>
      <c r="L28" s="32">
        <v>95</v>
      </c>
      <c r="M28" s="32">
        <v>96</v>
      </c>
      <c r="N28" s="32">
        <v>96</v>
      </c>
      <c r="O28" s="32">
        <v>94</v>
      </c>
      <c r="P28" s="32">
        <v>91</v>
      </c>
      <c r="Q28" s="32">
        <v>94</v>
      </c>
      <c r="R28" s="32">
        <v>93</v>
      </c>
      <c r="S28" s="32">
        <v>92</v>
      </c>
      <c r="T28" s="32">
        <v>96</v>
      </c>
      <c r="U28" s="32">
        <v>99</v>
      </c>
      <c r="V28" s="32">
        <v>99</v>
      </c>
      <c r="W28" s="65">
        <f t="shared" si="0"/>
        <v>95.083333333333329</v>
      </c>
    </row>
    <row r="29" spans="1:23" s="1" customFormat="1" ht="11.25" x14ac:dyDescent="0.2">
      <c r="A29" s="29" t="s">
        <v>56</v>
      </c>
      <c r="B29" s="117" t="s">
        <v>57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9"/>
    </row>
    <row r="30" spans="1:23" s="1" customFormat="1" ht="11.25" x14ac:dyDescent="0.2">
      <c r="A30" s="29" t="s">
        <v>58</v>
      </c>
      <c r="B30" s="117" t="s">
        <v>59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9"/>
    </row>
    <row r="31" spans="1:23" s="1" customFormat="1" ht="11.25" x14ac:dyDescent="0.2">
      <c r="A31" s="29" t="s">
        <v>60</v>
      </c>
      <c r="B31" s="117" t="s">
        <v>61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9"/>
    </row>
    <row r="32" spans="1:23" s="1" customFormat="1" ht="11.25" x14ac:dyDescent="0.2">
      <c r="A32" s="29" t="s">
        <v>60</v>
      </c>
      <c r="B32" s="117" t="s">
        <v>62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</row>
    <row r="33" spans="1:23" s="1" customFormat="1" ht="11.25" x14ac:dyDescent="0.2">
      <c r="A33" s="29" t="s">
        <v>60</v>
      </c>
      <c r="B33" s="117" t="s">
        <v>63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</row>
    <row r="34" spans="1:23" s="1" customFormat="1" ht="11.25" x14ac:dyDescent="0.2">
      <c r="A34" s="29" t="s">
        <v>64</v>
      </c>
      <c r="B34" s="117" t="s">
        <v>65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9"/>
    </row>
    <row r="35" spans="1:23" s="1" customFormat="1" ht="11.25" x14ac:dyDescent="0.2">
      <c r="A35" s="120" t="s">
        <v>66</v>
      </c>
      <c r="B35" s="121"/>
      <c r="C35" s="121"/>
      <c r="D35" s="121"/>
      <c r="E35" s="121"/>
      <c r="F35" s="122"/>
      <c r="G35" s="123" t="s">
        <v>67</v>
      </c>
      <c r="H35" s="124"/>
      <c r="I35" s="124"/>
      <c r="J35" s="124"/>
      <c r="K35" s="124"/>
      <c r="L35" s="125"/>
      <c r="M35" s="126" t="s">
        <v>68</v>
      </c>
      <c r="N35" s="127"/>
      <c r="O35" s="127"/>
      <c r="P35" s="127"/>
      <c r="Q35" s="127"/>
      <c r="R35" s="128"/>
      <c r="S35" s="129" t="s">
        <v>69</v>
      </c>
      <c r="T35" s="130"/>
      <c r="U35" s="130"/>
      <c r="V35" s="130"/>
      <c r="W35" s="131"/>
    </row>
    <row r="36" spans="1:23" s="1" customFormat="1" ht="11.25" x14ac:dyDescent="0.2">
      <c r="A36" s="114" t="s">
        <v>70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6"/>
    </row>
  </sheetData>
  <mergeCells count="14">
    <mergeCell ref="A36:W36"/>
    <mergeCell ref="B32:W32"/>
    <mergeCell ref="B33:W33"/>
    <mergeCell ref="B34:W34"/>
    <mergeCell ref="A35:F35"/>
    <mergeCell ref="G35:L35"/>
    <mergeCell ref="M35:R35"/>
    <mergeCell ref="S35:W35"/>
    <mergeCell ref="B31:W31"/>
    <mergeCell ref="A1:V1"/>
    <mergeCell ref="A2:V2"/>
    <mergeCell ref="A28:J28"/>
    <mergeCell ref="B29:W29"/>
    <mergeCell ref="B30:W30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95" orientation="landscape" verticalDpi="0" r:id="rId1"/>
  <ignoredErrors>
    <ignoredError sqref="W4:W28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24"/>
  <sheetViews>
    <sheetView showGridLines="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10" bestFit="1" customWidth="1"/>
    <col min="2" max="2" width="19.570312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7.5703125" bestFit="1" customWidth="1"/>
    <col min="8" max="8" width="3.85546875" bestFit="1" customWidth="1"/>
    <col min="9" max="9" width="2.7109375" bestFit="1" customWidth="1"/>
    <col min="10" max="10" width="5.85546875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3" s="1" customFormat="1" ht="13.5" customHeight="1" x14ac:dyDescent="0.2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</row>
    <row r="2" spans="1:23" s="1" customFormat="1" ht="12.75" customHeight="1" x14ac:dyDescent="0.2">
      <c r="A2" s="134" t="s">
        <v>521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71"/>
    </row>
    <row r="3" spans="1:23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5" t="s">
        <v>338</v>
      </c>
    </row>
    <row r="4" spans="1:23" s="1" customFormat="1" ht="12" x14ac:dyDescent="0.2">
      <c r="A4" s="29">
        <v>37369055</v>
      </c>
      <c r="B4" s="29" t="s">
        <v>522</v>
      </c>
      <c r="C4" s="29" t="s">
        <v>12</v>
      </c>
      <c r="D4" s="29" t="s">
        <v>13</v>
      </c>
      <c r="E4" s="29" t="s">
        <v>14</v>
      </c>
      <c r="F4" s="29"/>
      <c r="G4" s="29" t="s">
        <v>16</v>
      </c>
      <c r="H4" s="29"/>
      <c r="I4" s="29" t="s">
        <v>167</v>
      </c>
      <c r="J4" s="30">
        <v>42156</v>
      </c>
      <c r="K4" s="32">
        <v>96</v>
      </c>
      <c r="L4" s="32">
        <v>92</v>
      </c>
      <c r="M4" s="32">
        <v>100</v>
      </c>
      <c r="N4" s="32">
        <v>100</v>
      </c>
      <c r="O4" s="32">
        <v>99</v>
      </c>
      <c r="P4" s="32">
        <v>100</v>
      </c>
      <c r="Q4" s="32">
        <v>100</v>
      </c>
      <c r="R4" s="32">
        <v>100</v>
      </c>
      <c r="S4" s="32">
        <v>99</v>
      </c>
      <c r="T4" s="32">
        <v>97</v>
      </c>
      <c r="U4" s="32">
        <v>93</v>
      </c>
      <c r="V4" s="32">
        <v>97</v>
      </c>
      <c r="W4" s="104">
        <f>AVERAGE(K4:V4)</f>
        <v>97.75</v>
      </c>
    </row>
    <row r="5" spans="1:23" s="1" customFormat="1" ht="12" x14ac:dyDescent="0.2">
      <c r="A5" s="29">
        <v>0</v>
      </c>
      <c r="B5" s="29" t="s">
        <v>522</v>
      </c>
      <c r="C5" s="29" t="s">
        <v>19</v>
      </c>
      <c r="D5" s="29" t="s">
        <v>13</v>
      </c>
      <c r="E5" s="29" t="s">
        <v>14</v>
      </c>
      <c r="F5" s="29"/>
      <c r="G5" s="29" t="s">
        <v>20</v>
      </c>
      <c r="H5" s="29"/>
      <c r="I5" s="29" t="s">
        <v>167</v>
      </c>
      <c r="J5" s="30">
        <v>42156</v>
      </c>
      <c r="K5" s="158" t="s">
        <v>523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0"/>
      <c r="W5" s="104"/>
    </row>
    <row r="6" spans="1:23" s="1" customFormat="1" ht="12" x14ac:dyDescent="0.2">
      <c r="A6" s="29">
        <v>38353000</v>
      </c>
      <c r="B6" s="29" t="s">
        <v>524</v>
      </c>
      <c r="C6" s="29" t="s">
        <v>12</v>
      </c>
      <c r="D6" s="29" t="s">
        <v>13</v>
      </c>
      <c r="E6" s="29" t="s">
        <v>14</v>
      </c>
      <c r="F6" s="29" t="s">
        <v>22</v>
      </c>
      <c r="G6" s="29" t="s">
        <v>16</v>
      </c>
      <c r="H6" s="29" t="s">
        <v>24</v>
      </c>
      <c r="I6" s="29" t="s">
        <v>167</v>
      </c>
      <c r="J6" s="30">
        <v>42309</v>
      </c>
      <c r="K6" s="5"/>
      <c r="L6" s="5"/>
      <c r="M6" s="5"/>
      <c r="N6" s="5"/>
      <c r="O6" s="5"/>
      <c r="P6" s="5"/>
      <c r="Q6" s="33">
        <v>85</v>
      </c>
      <c r="R6" s="32">
        <v>100</v>
      </c>
      <c r="S6" s="32">
        <v>99</v>
      </c>
      <c r="T6" s="32">
        <v>99</v>
      </c>
      <c r="U6" s="32">
        <v>95</v>
      </c>
      <c r="V6" s="32">
        <v>98</v>
      </c>
      <c r="W6" s="104">
        <f t="shared" ref="W6:W16" si="0">AVERAGE(K6:V6)</f>
        <v>96</v>
      </c>
    </row>
    <row r="7" spans="1:23" s="1" customFormat="1" ht="12" x14ac:dyDescent="0.2">
      <c r="A7" s="29">
        <v>0</v>
      </c>
      <c r="B7" s="29" t="s">
        <v>524</v>
      </c>
      <c r="C7" s="29" t="s">
        <v>19</v>
      </c>
      <c r="D7" s="29" t="s">
        <v>13</v>
      </c>
      <c r="E7" s="29" t="s">
        <v>14</v>
      </c>
      <c r="F7" s="29" t="s">
        <v>22</v>
      </c>
      <c r="G7" s="29" t="s">
        <v>20</v>
      </c>
      <c r="H7" s="29" t="s">
        <v>24</v>
      </c>
      <c r="I7" s="29" t="s">
        <v>167</v>
      </c>
      <c r="J7" s="30">
        <v>42309</v>
      </c>
      <c r="K7" s="5"/>
      <c r="L7" s="5"/>
      <c r="M7" s="5"/>
      <c r="N7" s="5"/>
      <c r="O7" s="5"/>
      <c r="P7" s="5"/>
      <c r="Q7" s="33">
        <v>85</v>
      </c>
      <c r="R7" s="32">
        <v>100</v>
      </c>
      <c r="S7" s="32">
        <v>99</v>
      </c>
      <c r="T7" s="32">
        <v>99</v>
      </c>
      <c r="U7" s="32">
        <v>95</v>
      </c>
      <c r="V7" s="32">
        <v>98</v>
      </c>
      <c r="W7" s="104">
        <f t="shared" si="0"/>
        <v>96</v>
      </c>
    </row>
    <row r="8" spans="1:23" s="1" customFormat="1" ht="12" x14ac:dyDescent="0.2">
      <c r="A8" s="29">
        <v>38811000</v>
      </c>
      <c r="B8" s="29" t="s">
        <v>525</v>
      </c>
      <c r="C8" s="29" t="s">
        <v>12</v>
      </c>
      <c r="D8" s="29" t="s">
        <v>13</v>
      </c>
      <c r="E8" s="29" t="s">
        <v>14</v>
      </c>
      <c r="F8" s="29"/>
      <c r="G8" s="29" t="s">
        <v>16</v>
      </c>
      <c r="H8" s="29"/>
      <c r="I8" s="29" t="s">
        <v>167</v>
      </c>
      <c r="J8" s="30">
        <v>42795</v>
      </c>
      <c r="K8" s="5"/>
      <c r="L8" s="5"/>
      <c r="M8" s="5" t="s">
        <v>268</v>
      </c>
      <c r="N8" s="32">
        <v>98</v>
      </c>
      <c r="O8" s="32">
        <v>99</v>
      </c>
      <c r="P8" s="32">
        <v>99</v>
      </c>
      <c r="Q8" s="32">
        <v>99</v>
      </c>
      <c r="R8" s="32">
        <v>100</v>
      </c>
      <c r="S8" s="32">
        <v>99</v>
      </c>
      <c r="T8" s="31">
        <v>64</v>
      </c>
      <c r="U8" s="32">
        <v>99</v>
      </c>
      <c r="V8" s="33">
        <v>86</v>
      </c>
      <c r="W8" s="104">
        <f t="shared" si="0"/>
        <v>93.666666666666671</v>
      </c>
    </row>
    <row r="9" spans="1:23" s="1" customFormat="1" ht="12" x14ac:dyDescent="0.2">
      <c r="A9" s="29">
        <v>0</v>
      </c>
      <c r="B9" s="29" t="s">
        <v>525</v>
      </c>
      <c r="C9" s="29" t="s">
        <v>19</v>
      </c>
      <c r="D9" s="29" t="s">
        <v>13</v>
      </c>
      <c r="E9" s="29" t="s">
        <v>14</v>
      </c>
      <c r="F9" s="29"/>
      <c r="G9" s="29" t="s">
        <v>20</v>
      </c>
      <c r="H9" s="29"/>
      <c r="I9" s="29" t="s">
        <v>167</v>
      </c>
      <c r="J9" s="30">
        <v>42795</v>
      </c>
      <c r="K9" s="5"/>
      <c r="L9" s="5"/>
      <c r="M9" s="5" t="s">
        <v>268</v>
      </c>
      <c r="N9" s="32">
        <v>98</v>
      </c>
      <c r="O9" s="32">
        <v>99</v>
      </c>
      <c r="P9" s="32">
        <v>99</v>
      </c>
      <c r="Q9" s="32">
        <v>99</v>
      </c>
      <c r="R9" s="32">
        <v>100</v>
      </c>
      <c r="S9" s="32">
        <v>99</v>
      </c>
      <c r="T9" s="31">
        <v>64</v>
      </c>
      <c r="U9" s="32">
        <v>99</v>
      </c>
      <c r="V9" s="33">
        <v>87</v>
      </c>
      <c r="W9" s="104">
        <f t="shared" si="0"/>
        <v>93.777777777777771</v>
      </c>
    </row>
    <row r="10" spans="1:23" s="1" customFormat="1" ht="12" x14ac:dyDescent="0.2">
      <c r="A10" s="29">
        <v>38831000</v>
      </c>
      <c r="B10" s="29" t="s">
        <v>526</v>
      </c>
      <c r="C10" s="29" t="s">
        <v>12</v>
      </c>
      <c r="D10" s="29" t="s">
        <v>13</v>
      </c>
      <c r="E10" s="29" t="s">
        <v>14</v>
      </c>
      <c r="F10" s="29"/>
      <c r="G10" s="29" t="s">
        <v>27</v>
      </c>
      <c r="H10" s="29"/>
      <c r="I10" s="29" t="s">
        <v>167</v>
      </c>
      <c r="J10" s="30">
        <v>42767</v>
      </c>
      <c r="K10" s="5"/>
      <c r="L10" s="5"/>
      <c r="M10" s="5"/>
      <c r="N10" s="5"/>
      <c r="O10" s="5"/>
      <c r="P10" s="5"/>
      <c r="Q10" s="31">
        <v>46</v>
      </c>
      <c r="R10" s="32">
        <v>100</v>
      </c>
      <c r="S10" s="32">
        <v>99</v>
      </c>
      <c r="T10" s="32">
        <v>98</v>
      </c>
      <c r="U10" s="32">
        <v>95</v>
      </c>
      <c r="V10" s="32">
        <v>96</v>
      </c>
      <c r="W10" s="104">
        <f t="shared" si="0"/>
        <v>89</v>
      </c>
    </row>
    <row r="11" spans="1:23" s="1" customFormat="1" ht="12" x14ac:dyDescent="0.2">
      <c r="A11" s="29">
        <v>0</v>
      </c>
      <c r="B11" s="29" t="s">
        <v>526</v>
      </c>
      <c r="C11" s="29" t="s">
        <v>19</v>
      </c>
      <c r="D11" s="29" t="s">
        <v>13</v>
      </c>
      <c r="E11" s="29" t="s">
        <v>14</v>
      </c>
      <c r="F11" s="29"/>
      <c r="G11" s="29" t="s">
        <v>20</v>
      </c>
      <c r="H11" s="29"/>
      <c r="I11" s="29" t="s">
        <v>167</v>
      </c>
      <c r="J11" s="30">
        <v>42767</v>
      </c>
      <c r="K11" s="5"/>
      <c r="L11" s="5"/>
      <c r="M11" s="5"/>
      <c r="N11" s="5"/>
      <c r="O11" s="5"/>
      <c r="P11" s="5"/>
      <c r="Q11" s="31">
        <v>65</v>
      </c>
      <c r="R11" s="32">
        <v>100</v>
      </c>
      <c r="S11" s="32">
        <v>99</v>
      </c>
      <c r="T11" s="32">
        <v>98</v>
      </c>
      <c r="U11" s="32">
        <v>95</v>
      </c>
      <c r="V11" s="32">
        <v>96</v>
      </c>
      <c r="W11" s="104">
        <f t="shared" si="0"/>
        <v>92.166666666666671</v>
      </c>
    </row>
    <row r="12" spans="1:23" s="1" customFormat="1" ht="12" x14ac:dyDescent="0.2">
      <c r="A12" s="29">
        <v>38811500</v>
      </c>
      <c r="B12" s="29" t="s">
        <v>527</v>
      </c>
      <c r="C12" s="29" t="s">
        <v>12</v>
      </c>
      <c r="D12" s="29" t="s">
        <v>13</v>
      </c>
      <c r="E12" s="29" t="s">
        <v>14</v>
      </c>
      <c r="F12" s="29"/>
      <c r="G12" s="29" t="s">
        <v>27</v>
      </c>
      <c r="H12" s="29"/>
      <c r="I12" s="29" t="s">
        <v>167</v>
      </c>
      <c r="J12" s="30">
        <v>42767</v>
      </c>
      <c r="K12" s="5"/>
      <c r="L12" s="5"/>
      <c r="M12" s="5"/>
      <c r="N12" s="5"/>
      <c r="O12" s="5"/>
      <c r="P12" s="5"/>
      <c r="Q12" s="31">
        <v>43</v>
      </c>
      <c r="R12" s="32">
        <v>97</v>
      </c>
      <c r="S12" s="32">
        <v>99</v>
      </c>
      <c r="T12" s="32">
        <v>98</v>
      </c>
      <c r="U12" s="32">
        <v>94</v>
      </c>
      <c r="V12" s="32">
        <v>97</v>
      </c>
      <c r="W12" s="104">
        <f t="shared" si="0"/>
        <v>88</v>
      </c>
    </row>
    <row r="13" spans="1:23" s="1" customFormat="1" ht="12" x14ac:dyDescent="0.2">
      <c r="A13" s="29">
        <v>0</v>
      </c>
      <c r="B13" s="29" t="s">
        <v>527</v>
      </c>
      <c r="C13" s="29" t="s">
        <v>19</v>
      </c>
      <c r="D13" s="29" t="s">
        <v>13</v>
      </c>
      <c r="E13" s="29" t="s">
        <v>14</v>
      </c>
      <c r="F13" s="29"/>
      <c r="G13" s="29" t="s">
        <v>20</v>
      </c>
      <c r="H13" s="29"/>
      <c r="I13" s="29" t="s">
        <v>167</v>
      </c>
      <c r="J13" s="30">
        <v>42767</v>
      </c>
      <c r="K13" s="5"/>
      <c r="L13" s="5"/>
      <c r="M13" s="5"/>
      <c r="N13" s="5"/>
      <c r="O13" s="5"/>
      <c r="P13" s="5"/>
      <c r="Q13" s="31">
        <v>60</v>
      </c>
      <c r="R13" s="32">
        <v>97</v>
      </c>
      <c r="S13" s="32">
        <v>99</v>
      </c>
      <c r="T13" s="32">
        <v>99</v>
      </c>
      <c r="U13" s="32">
        <v>95</v>
      </c>
      <c r="V13" s="32">
        <v>97</v>
      </c>
      <c r="W13" s="104">
        <f t="shared" si="0"/>
        <v>91.166666666666671</v>
      </c>
    </row>
    <row r="14" spans="1:23" s="1" customFormat="1" ht="12" x14ac:dyDescent="0.2">
      <c r="A14" s="29">
        <v>39800999</v>
      </c>
      <c r="B14" s="29" t="s">
        <v>528</v>
      </c>
      <c r="C14" s="29" t="s">
        <v>12</v>
      </c>
      <c r="D14" s="29" t="s">
        <v>13</v>
      </c>
      <c r="E14" s="29" t="s">
        <v>14</v>
      </c>
      <c r="F14" s="29"/>
      <c r="G14" s="29" t="s">
        <v>27</v>
      </c>
      <c r="H14" s="29"/>
      <c r="I14" s="29" t="s">
        <v>167</v>
      </c>
      <c r="J14" s="30">
        <v>42979</v>
      </c>
      <c r="K14" s="5"/>
      <c r="L14" s="5"/>
      <c r="M14" s="5"/>
      <c r="N14" s="5"/>
      <c r="O14" s="5"/>
      <c r="P14" s="5"/>
      <c r="Q14" s="31">
        <v>0</v>
      </c>
      <c r="R14" s="31">
        <v>0</v>
      </c>
      <c r="S14" s="31">
        <v>0</v>
      </c>
      <c r="T14" s="31">
        <v>64</v>
      </c>
      <c r="U14" s="32">
        <v>96</v>
      </c>
      <c r="V14" s="32">
        <v>97</v>
      </c>
      <c r="W14" s="104">
        <f t="shared" si="0"/>
        <v>42.833333333333336</v>
      </c>
    </row>
    <row r="15" spans="1:23" s="1" customFormat="1" ht="11.25" customHeight="1" x14ac:dyDescent="0.2">
      <c r="A15" s="29">
        <v>0</v>
      </c>
      <c r="B15" s="29" t="s">
        <v>528</v>
      </c>
      <c r="C15" s="29" t="s">
        <v>19</v>
      </c>
      <c r="D15" s="29" t="s">
        <v>13</v>
      </c>
      <c r="E15" s="29" t="s">
        <v>14</v>
      </c>
      <c r="F15" s="29"/>
      <c r="G15" s="29" t="s">
        <v>20</v>
      </c>
      <c r="H15" s="29"/>
      <c r="I15" s="29" t="s">
        <v>167</v>
      </c>
      <c r="J15" s="30">
        <v>42979</v>
      </c>
      <c r="K15" s="5"/>
      <c r="L15" s="5"/>
      <c r="M15" s="5"/>
      <c r="N15" s="5"/>
      <c r="O15" s="5"/>
      <c r="P15" s="5"/>
      <c r="Q15" s="31">
        <v>0</v>
      </c>
      <c r="R15" s="31">
        <v>0</v>
      </c>
      <c r="S15" s="31">
        <v>0</v>
      </c>
      <c r="T15" s="31">
        <v>64</v>
      </c>
      <c r="U15" s="32">
        <v>96</v>
      </c>
      <c r="V15" s="32">
        <v>97</v>
      </c>
      <c r="W15" s="104">
        <f t="shared" si="0"/>
        <v>42.833333333333336</v>
      </c>
    </row>
    <row r="16" spans="1:23" s="1" customFormat="1" ht="11.25" customHeight="1" x14ac:dyDescent="0.2">
      <c r="A16" s="136" t="s">
        <v>55</v>
      </c>
      <c r="B16" s="137"/>
      <c r="C16" s="137"/>
      <c r="D16" s="137"/>
      <c r="E16" s="137"/>
      <c r="F16" s="137"/>
      <c r="G16" s="137"/>
      <c r="H16" s="137"/>
      <c r="I16" s="137"/>
      <c r="J16" s="138"/>
      <c r="K16" s="28">
        <f>AVERAGE(K4:K15)</f>
        <v>96</v>
      </c>
      <c r="L16" s="28">
        <f t="shared" ref="L16:V16" si="1">AVERAGE(L4:L15)</f>
        <v>92</v>
      </c>
      <c r="M16" s="28">
        <f t="shared" si="1"/>
        <v>100</v>
      </c>
      <c r="N16" s="28">
        <f t="shared" si="1"/>
        <v>98.666666666666671</v>
      </c>
      <c r="O16" s="28">
        <f t="shared" si="1"/>
        <v>99</v>
      </c>
      <c r="P16" s="28">
        <f t="shared" si="1"/>
        <v>99.333333333333329</v>
      </c>
      <c r="Q16" s="28">
        <f t="shared" si="1"/>
        <v>62</v>
      </c>
      <c r="R16" s="28">
        <f t="shared" si="1"/>
        <v>81.272727272727266</v>
      </c>
      <c r="S16" s="28">
        <f t="shared" si="1"/>
        <v>81</v>
      </c>
      <c r="T16" s="28">
        <f t="shared" si="1"/>
        <v>85.818181818181813</v>
      </c>
      <c r="U16" s="28">
        <f t="shared" si="1"/>
        <v>95.63636363636364</v>
      </c>
      <c r="V16" s="28">
        <f t="shared" si="1"/>
        <v>95.090909090909093</v>
      </c>
      <c r="W16" s="65">
        <f t="shared" si="0"/>
        <v>90.484848484848484</v>
      </c>
    </row>
    <row r="17" spans="1:23" s="1" customFormat="1" ht="11.25" customHeight="1" x14ac:dyDescent="0.2">
      <c r="A17" s="29" t="s">
        <v>56</v>
      </c>
      <c r="B17" s="117" t="s">
        <v>57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9"/>
    </row>
    <row r="18" spans="1:23" s="1" customFormat="1" ht="11.25" customHeight="1" x14ac:dyDescent="0.2">
      <c r="A18" s="29" t="s">
        <v>58</v>
      </c>
      <c r="B18" s="117" t="s">
        <v>59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9"/>
    </row>
    <row r="19" spans="1:23" s="1" customFormat="1" ht="11.25" x14ac:dyDescent="0.2">
      <c r="A19" s="29" t="s">
        <v>60</v>
      </c>
      <c r="B19" s="117" t="s">
        <v>61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9"/>
    </row>
    <row r="20" spans="1:23" s="1" customFormat="1" ht="11.25" customHeight="1" x14ac:dyDescent="0.2">
      <c r="A20" s="29" t="s">
        <v>60</v>
      </c>
      <c r="B20" s="117" t="s">
        <v>62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9"/>
    </row>
    <row r="21" spans="1:23" s="1" customFormat="1" ht="11.25" customHeight="1" x14ac:dyDescent="0.2">
      <c r="A21" s="29" t="s">
        <v>60</v>
      </c>
      <c r="B21" s="117" t="s">
        <v>63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9"/>
    </row>
    <row r="22" spans="1:23" s="1" customFormat="1" ht="12" customHeight="1" x14ac:dyDescent="0.2">
      <c r="A22" s="29" t="s">
        <v>64</v>
      </c>
      <c r="B22" s="117" t="s">
        <v>65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9"/>
    </row>
    <row r="23" spans="1:23" x14ac:dyDescent="0.25">
      <c r="A23" s="120" t="s">
        <v>66</v>
      </c>
      <c r="B23" s="121"/>
      <c r="C23" s="121"/>
      <c r="D23" s="121"/>
      <c r="E23" s="122"/>
      <c r="F23" s="123" t="s">
        <v>67</v>
      </c>
      <c r="G23" s="124"/>
      <c r="H23" s="124"/>
      <c r="I23" s="124"/>
      <c r="J23" s="125"/>
      <c r="K23" s="126" t="s">
        <v>68</v>
      </c>
      <c r="L23" s="127"/>
      <c r="M23" s="127"/>
      <c r="N23" s="127"/>
      <c r="O23" s="128"/>
      <c r="P23" s="129" t="s">
        <v>69</v>
      </c>
      <c r="Q23" s="130"/>
      <c r="R23" s="130"/>
      <c r="S23" s="130"/>
      <c r="T23" s="130"/>
      <c r="U23" s="130"/>
      <c r="V23" s="130"/>
      <c r="W23" s="131"/>
    </row>
    <row r="24" spans="1:23" x14ac:dyDescent="0.25">
      <c r="A24" s="114" t="s">
        <v>70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6"/>
    </row>
  </sheetData>
  <mergeCells count="15">
    <mergeCell ref="B18:W18"/>
    <mergeCell ref="B19:W19"/>
    <mergeCell ref="B20:W20"/>
    <mergeCell ref="B21:W21"/>
    <mergeCell ref="B22:W22"/>
    <mergeCell ref="A1:V1"/>
    <mergeCell ref="A2:V2"/>
    <mergeCell ref="K5:V5"/>
    <mergeCell ref="A16:J16"/>
    <mergeCell ref="B17:W17"/>
    <mergeCell ref="A23:E23"/>
    <mergeCell ref="F23:J23"/>
    <mergeCell ref="K23:O23"/>
    <mergeCell ref="P23:W23"/>
    <mergeCell ref="A24:W24"/>
  </mergeCells>
  <printOptions horizontalCentered="1"/>
  <pageMargins left="0.19685039370078741" right="0.19685039370078741" top="0.39370078740157483" bottom="0.19685039370078741" header="0.19685039370078741" footer="0.19685039370078741"/>
  <pageSetup paperSize="9" orientation="landscape" verticalDpi="0" r:id="rId1"/>
  <ignoredErrors>
    <ignoredError sqref="L16:V16 W4:W16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W58"/>
  <sheetViews>
    <sheetView showGridLines="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10" bestFit="1" customWidth="1"/>
    <col min="2" max="2" width="20.2851562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7.5703125" bestFit="1" customWidth="1"/>
    <col min="8" max="8" width="3.85546875" bestFit="1" customWidth="1"/>
    <col min="9" max="9" width="2.5703125" bestFit="1" customWidth="1"/>
    <col min="10" max="10" width="6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3" s="1" customFormat="1" ht="12.75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8"/>
    </row>
    <row r="2" spans="1:23" s="1" customFormat="1" ht="12.75" customHeight="1" x14ac:dyDescent="0.2">
      <c r="A2" s="134" t="s">
        <v>506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69"/>
    </row>
    <row r="3" spans="1:23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5" t="s">
        <v>338</v>
      </c>
    </row>
    <row r="4" spans="1:23" s="1" customFormat="1" ht="12" x14ac:dyDescent="0.2">
      <c r="A4" s="29">
        <v>39431000</v>
      </c>
      <c r="B4" s="29" t="s">
        <v>431</v>
      </c>
      <c r="C4" s="29" t="s">
        <v>12</v>
      </c>
      <c r="D4" s="29" t="s">
        <v>13</v>
      </c>
      <c r="E4" s="29" t="s">
        <v>14</v>
      </c>
      <c r="F4" s="29" t="s">
        <v>83</v>
      </c>
      <c r="G4" s="29" t="s">
        <v>16</v>
      </c>
      <c r="H4" s="29" t="s">
        <v>78</v>
      </c>
      <c r="I4" s="29" t="s">
        <v>75</v>
      </c>
      <c r="J4" s="30">
        <v>41030</v>
      </c>
      <c r="K4" s="32">
        <v>97</v>
      </c>
      <c r="L4" s="33">
        <v>87</v>
      </c>
      <c r="M4" s="33">
        <v>84</v>
      </c>
      <c r="N4" s="32">
        <v>95</v>
      </c>
      <c r="O4" s="32">
        <v>99</v>
      </c>
      <c r="P4" s="32">
        <v>99</v>
      </c>
      <c r="Q4" s="32">
        <v>100</v>
      </c>
      <c r="R4" s="32">
        <v>100</v>
      </c>
      <c r="S4" s="32">
        <v>100</v>
      </c>
      <c r="T4" s="32">
        <v>94</v>
      </c>
      <c r="U4" s="32">
        <v>94</v>
      </c>
      <c r="V4" s="31">
        <v>75</v>
      </c>
      <c r="W4" s="104">
        <f>AVERAGE(K4:V4)</f>
        <v>93.666666666666671</v>
      </c>
    </row>
    <row r="5" spans="1:23" s="1" customFormat="1" ht="12" x14ac:dyDescent="0.2">
      <c r="A5" s="29">
        <v>835150</v>
      </c>
      <c r="B5" s="29" t="s">
        <v>431</v>
      </c>
      <c r="C5" s="29" t="s">
        <v>19</v>
      </c>
      <c r="D5" s="29" t="s">
        <v>13</v>
      </c>
      <c r="E5" s="29" t="s">
        <v>14</v>
      </c>
      <c r="F5" s="29" t="s">
        <v>83</v>
      </c>
      <c r="G5" s="29" t="s">
        <v>20</v>
      </c>
      <c r="H5" s="29" t="s">
        <v>78</v>
      </c>
      <c r="I5" s="29" t="s">
        <v>75</v>
      </c>
      <c r="J5" s="30">
        <v>41030</v>
      </c>
      <c r="K5" s="31">
        <v>0</v>
      </c>
      <c r="L5" s="31">
        <v>0</v>
      </c>
      <c r="M5" s="31">
        <v>0</v>
      </c>
      <c r="N5" s="31">
        <v>0</v>
      </c>
      <c r="O5" s="31">
        <v>10</v>
      </c>
      <c r="P5" s="32">
        <v>90</v>
      </c>
      <c r="Q5" s="31">
        <v>2</v>
      </c>
      <c r="R5" s="31">
        <v>0</v>
      </c>
      <c r="S5" s="31">
        <v>0</v>
      </c>
      <c r="T5" s="33">
        <v>84</v>
      </c>
      <c r="U5" s="31">
        <v>58</v>
      </c>
      <c r="V5" s="31">
        <v>31</v>
      </c>
      <c r="W5" s="104">
        <f t="shared" ref="W5:W50" si="0">AVERAGE(K5:V5)</f>
        <v>22.916666666666668</v>
      </c>
    </row>
    <row r="6" spans="1:23" s="1" customFormat="1" ht="12" x14ac:dyDescent="0.2">
      <c r="A6" s="29">
        <v>39160000</v>
      </c>
      <c r="B6" s="29" t="s">
        <v>168</v>
      </c>
      <c r="C6" s="29" t="s">
        <v>12</v>
      </c>
      <c r="D6" s="29" t="s">
        <v>13</v>
      </c>
      <c r="E6" s="29" t="s">
        <v>14</v>
      </c>
      <c r="F6" s="29" t="s">
        <v>83</v>
      </c>
      <c r="G6" s="29" t="s">
        <v>27</v>
      </c>
      <c r="H6" s="29" t="s">
        <v>78</v>
      </c>
      <c r="I6" s="29" t="s">
        <v>75</v>
      </c>
      <c r="J6" s="30">
        <v>40634</v>
      </c>
      <c r="K6" s="31">
        <v>0</v>
      </c>
      <c r="L6" s="31">
        <v>0</v>
      </c>
      <c r="M6" s="31">
        <v>0</v>
      </c>
      <c r="N6" s="33">
        <v>85</v>
      </c>
      <c r="O6" s="32">
        <v>100</v>
      </c>
      <c r="P6" s="32">
        <v>100</v>
      </c>
      <c r="Q6" s="32">
        <v>100</v>
      </c>
      <c r="R6" s="32">
        <v>100</v>
      </c>
      <c r="S6" s="32">
        <v>100</v>
      </c>
      <c r="T6" s="32">
        <v>100</v>
      </c>
      <c r="U6" s="32">
        <v>100</v>
      </c>
      <c r="V6" s="32">
        <v>100</v>
      </c>
      <c r="W6" s="104">
        <f t="shared" si="0"/>
        <v>73.75</v>
      </c>
    </row>
    <row r="7" spans="1:23" s="1" customFormat="1" ht="12" x14ac:dyDescent="0.2">
      <c r="A7" s="29">
        <v>735169</v>
      </c>
      <c r="B7" s="29" t="s">
        <v>168</v>
      </c>
      <c r="C7" s="29" t="s">
        <v>19</v>
      </c>
      <c r="D7" s="29" t="s">
        <v>13</v>
      </c>
      <c r="E7" s="29" t="s">
        <v>14</v>
      </c>
      <c r="F7" s="29" t="s">
        <v>83</v>
      </c>
      <c r="G7" s="29" t="s">
        <v>20</v>
      </c>
      <c r="H7" s="29" t="s">
        <v>78</v>
      </c>
      <c r="I7" s="29" t="s">
        <v>75</v>
      </c>
      <c r="J7" s="30">
        <v>40634</v>
      </c>
      <c r="K7" s="31">
        <v>0</v>
      </c>
      <c r="L7" s="31">
        <v>0</v>
      </c>
      <c r="M7" s="31">
        <v>0</v>
      </c>
      <c r="N7" s="33">
        <v>85</v>
      </c>
      <c r="O7" s="32">
        <v>100</v>
      </c>
      <c r="P7" s="32">
        <v>100</v>
      </c>
      <c r="Q7" s="32">
        <v>100</v>
      </c>
      <c r="R7" s="32">
        <v>100</v>
      </c>
      <c r="S7" s="32">
        <v>100</v>
      </c>
      <c r="T7" s="32">
        <v>100</v>
      </c>
      <c r="U7" s="32">
        <v>100</v>
      </c>
      <c r="V7" s="32">
        <v>100</v>
      </c>
      <c r="W7" s="104">
        <f t="shared" si="0"/>
        <v>73.75</v>
      </c>
    </row>
    <row r="8" spans="1:23" s="1" customFormat="1" ht="12" x14ac:dyDescent="0.2">
      <c r="A8" s="29">
        <v>39590000</v>
      </c>
      <c r="B8" s="29" t="s">
        <v>432</v>
      </c>
      <c r="C8" s="29" t="s">
        <v>12</v>
      </c>
      <c r="D8" s="29" t="s">
        <v>13</v>
      </c>
      <c r="E8" s="29" t="s">
        <v>14</v>
      </c>
      <c r="F8" s="29" t="s">
        <v>83</v>
      </c>
      <c r="G8" s="29" t="s">
        <v>16</v>
      </c>
      <c r="H8" s="29" t="s">
        <v>78</v>
      </c>
      <c r="I8" s="29" t="s">
        <v>75</v>
      </c>
      <c r="J8" s="30">
        <v>41122</v>
      </c>
      <c r="K8" s="32">
        <v>100</v>
      </c>
      <c r="L8" s="32">
        <v>99</v>
      </c>
      <c r="M8" s="32">
        <v>100</v>
      </c>
      <c r="N8" s="32">
        <v>100</v>
      </c>
      <c r="O8" s="32">
        <v>100</v>
      </c>
      <c r="P8" s="32">
        <v>100</v>
      </c>
      <c r="Q8" s="32">
        <v>100</v>
      </c>
      <c r="R8" s="32">
        <v>100</v>
      </c>
      <c r="S8" s="32">
        <v>99</v>
      </c>
      <c r="T8" s="32">
        <v>99</v>
      </c>
      <c r="U8" s="32">
        <v>100</v>
      </c>
      <c r="V8" s="32">
        <v>100</v>
      </c>
      <c r="W8" s="104">
        <f t="shared" si="0"/>
        <v>99.75</v>
      </c>
    </row>
    <row r="9" spans="1:23" s="1" customFormat="1" ht="12" x14ac:dyDescent="0.2">
      <c r="A9" s="29">
        <v>835151</v>
      </c>
      <c r="B9" s="29" t="s">
        <v>432</v>
      </c>
      <c r="C9" s="29" t="s">
        <v>19</v>
      </c>
      <c r="D9" s="29" t="s">
        <v>13</v>
      </c>
      <c r="E9" s="29" t="s">
        <v>14</v>
      </c>
      <c r="F9" s="29" t="s">
        <v>83</v>
      </c>
      <c r="G9" s="29" t="s">
        <v>20</v>
      </c>
      <c r="H9" s="29" t="s">
        <v>78</v>
      </c>
      <c r="I9" s="29" t="s">
        <v>75</v>
      </c>
      <c r="J9" s="30">
        <v>41122</v>
      </c>
      <c r="K9" s="32">
        <v>100</v>
      </c>
      <c r="L9" s="32">
        <v>99</v>
      </c>
      <c r="M9" s="32">
        <v>100</v>
      </c>
      <c r="N9" s="32">
        <v>100</v>
      </c>
      <c r="O9" s="32">
        <v>100</v>
      </c>
      <c r="P9" s="32">
        <v>100</v>
      </c>
      <c r="Q9" s="32">
        <v>100</v>
      </c>
      <c r="R9" s="32">
        <v>100</v>
      </c>
      <c r="S9" s="32">
        <v>99</v>
      </c>
      <c r="T9" s="32">
        <v>99</v>
      </c>
      <c r="U9" s="32">
        <v>100</v>
      </c>
      <c r="V9" s="32">
        <v>100</v>
      </c>
      <c r="W9" s="104">
        <f t="shared" si="0"/>
        <v>99.75</v>
      </c>
    </row>
    <row r="10" spans="1:23" s="1" customFormat="1" ht="12" x14ac:dyDescent="0.2">
      <c r="A10" s="29">
        <v>39540550</v>
      </c>
      <c r="B10" s="29" t="s">
        <v>169</v>
      </c>
      <c r="C10" s="29" t="s">
        <v>12</v>
      </c>
      <c r="D10" s="29" t="s">
        <v>13</v>
      </c>
      <c r="E10" s="29" t="s">
        <v>14</v>
      </c>
      <c r="F10" s="29" t="s">
        <v>72</v>
      </c>
      <c r="G10" s="29" t="s">
        <v>27</v>
      </c>
      <c r="H10" s="29" t="s">
        <v>17</v>
      </c>
      <c r="I10" s="29" t="s">
        <v>75</v>
      </c>
      <c r="J10" s="30">
        <v>41000</v>
      </c>
      <c r="K10" s="32">
        <v>100</v>
      </c>
      <c r="L10" s="32">
        <v>100</v>
      </c>
      <c r="M10" s="32">
        <v>100</v>
      </c>
      <c r="N10" s="32">
        <v>100</v>
      </c>
      <c r="O10" s="32">
        <v>100</v>
      </c>
      <c r="P10" s="31">
        <v>1</v>
      </c>
      <c r="Q10" s="31">
        <v>0</v>
      </c>
      <c r="R10" s="31">
        <v>0</v>
      </c>
      <c r="S10" s="31">
        <v>3</v>
      </c>
      <c r="T10" s="31">
        <v>3</v>
      </c>
      <c r="U10" s="31">
        <v>3</v>
      </c>
      <c r="V10" s="31">
        <v>0</v>
      </c>
      <c r="W10" s="104">
        <f t="shared" si="0"/>
        <v>42.5</v>
      </c>
    </row>
    <row r="11" spans="1:23" s="1" customFormat="1" ht="12" x14ac:dyDescent="0.2">
      <c r="A11" s="29">
        <v>835149</v>
      </c>
      <c r="B11" s="29" t="s">
        <v>169</v>
      </c>
      <c r="C11" s="29" t="s">
        <v>19</v>
      </c>
      <c r="D11" s="29" t="s">
        <v>13</v>
      </c>
      <c r="E11" s="29" t="s">
        <v>14</v>
      </c>
      <c r="F11" s="29" t="s">
        <v>72</v>
      </c>
      <c r="G11" s="29" t="s">
        <v>20</v>
      </c>
      <c r="H11" s="29" t="s">
        <v>17</v>
      </c>
      <c r="I11" s="29" t="s">
        <v>75</v>
      </c>
      <c r="J11" s="30">
        <v>41000</v>
      </c>
      <c r="K11" s="32">
        <v>100</v>
      </c>
      <c r="L11" s="32">
        <v>100</v>
      </c>
      <c r="M11" s="32">
        <v>100</v>
      </c>
      <c r="N11" s="32">
        <v>100</v>
      </c>
      <c r="O11" s="32">
        <v>100</v>
      </c>
      <c r="P11" s="31">
        <v>1</v>
      </c>
      <c r="Q11" s="31">
        <v>0</v>
      </c>
      <c r="R11" s="31">
        <v>23</v>
      </c>
      <c r="S11" s="33">
        <v>88</v>
      </c>
      <c r="T11" s="32">
        <v>100</v>
      </c>
      <c r="U11" s="32">
        <v>100</v>
      </c>
      <c r="V11" s="33">
        <v>89</v>
      </c>
      <c r="W11" s="104">
        <f t="shared" si="0"/>
        <v>75.083333333333329</v>
      </c>
    </row>
    <row r="12" spans="1:23" s="1" customFormat="1" ht="12" x14ac:dyDescent="0.2">
      <c r="A12" s="29">
        <v>39541000</v>
      </c>
      <c r="B12" s="29" t="s">
        <v>170</v>
      </c>
      <c r="C12" s="29" t="s">
        <v>12</v>
      </c>
      <c r="D12" s="29" t="s">
        <v>13</v>
      </c>
      <c r="E12" s="29" t="s">
        <v>14</v>
      </c>
      <c r="F12" s="29" t="s">
        <v>83</v>
      </c>
      <c r="G12" s="29" t="s">
        <v>16</v>
      </c>
      <c r="H12" s="29" t="s">
        <v>78</v>
      </c>
      <c r="I12" s="29" t="s">
        <v>75</v>
      </c>
      <c r="J12" s="30">
        <v>40634</v>
      </c>
      <c r="K12" s="31">
        <v>42</v>
      </c>
      <c r="L12" s="31">
        <v>57</v>
      </c>
      <c r="M12" s="31">
        <v>50</v>
      </c>
      <c r="N12" s="33">
        <v>84</v>
      </c>
      <c r="O12" s="31">
        <v>72</v>
      </c>
      <c r="P12" s="33">
        <v>82</v>
      </c>
      <c r="Q12" s="31">
        <v>67</v>
      </c>
      <c r="R12" s="32">
        <v>92</v>
      </c>
      <c r="S12" s="32">
        <v>94</v>
      </c>
      <c r="T12" s="32">
        <v>100</v>
      </c>
      <c r="U12" s="32">
        <v>100</v>
      </c>
      <c r="V12" s="32">
        <v>100</v>
      </c>
      <c r="W12" s="104">
        <f t="shared" si="0"/>
        <v>78.333333333333329</v>
      </c>
    </row>
    <row r="13" spans="1:23" s="1" customFormat="1" ht="12" x14ac:dyDescent="0.2">
      <c r="A13" s="29">
        <v>835147</v>
      </c>
      <c r="B13" s="29" t="s">
        <v>170</v>
      </c>
      <c r="C13" s="29" t="s">
        <v>19</v>
      </c>
      <c r="D13" s="29" t="s">
        <v>13</v>
      </c>
      <c r="E13" s="29" t="s">
        <v>14</v>
      </c>
      <c r="F13" s="29" t="s">
        <v>83</v>
      </c>
      <c r="G13" s="29" t="s">
        <v>20</v>
      </c>
      <c r="H13" s="29" t="s">
        <v>78</v>
      </c>
      <c r="I13" s="29" t="s">
        <v>75</v>
      </c>
      <c r="J13" s="30">
        <v>40634</v>
      </c>
      <c r="K13" s="32">
        <v>100</v>
      </c>
      <c r="L13" s="32">
        <v>100</v>
      </c>
      <c r="M13" s="32">
        <v>100</v>
      </c>
      <c r="N13" s="32">
        <v>100</v>
      </c>
      <c r="O13" s="32">
        <v>99</v>
      </c>
      <c r="P13" s="32">
        <v>100</v>
      </c>
      <c r="Q13" s="32">
        <v>100</v>
      </c>
      <c r="R13" s="32">
        <v>100</v>
      </c>
      <c r="S13" s="32">
        <v>98</v>
      </c>
      <c r="T13" s="32">
        <v>100</v>
      </c>
      <c r="U13" s="32">
        <v>100</v>
      </c>
      <c r="V13" s="32">
        <v>100</v>
      </c>
      <c r="W13" s="104">
        <f t="shared" si="0"/>
        <v>99.75</v>
      </c>
    </row>
    <row r="14" spans="1:23" s="1" customFormat="1" ht="12" x14ac:dyDescent="0.2">
      <c r="A14" s="29">
        <v>39530000</v>
      </c>
      <c r="B14" s="29" t="s">
        <v>433</v>
      </c>
      <c r="C14" s="29" t="s">
        <v>12</v>
      </c>
      <c r="D14" s="29" t="s">
        <v>13</v>
      </c>
      <c r="E14" s="29" t="s">
        <v>14</v>
      </c>
      <c r="F14" s="29" t="s">
        <v>83</v>
      </c>
      <c r="G14" s="29" t="s">
        <v>16</v>
      </c>
      <c r="H14" s="29" t="s">
        <v>78</v>
      </c>
      <c r="I14" s="29" t="s">
        <v>75</v>
      </c>
      <c r="J14" s="30">
        <v>40575</v>
      </c>
      <c r="K14" s="33">
        <v>85</v>
      </c>
      <c r="L14" s="31">
        <v>70</v>
      </c>
      <c r="M14" s="32">
        <v>100</v>
      </c>
      <c r="N14" s="32">
        <v>100</v>
      </c>
      <c r="O14" s="32">
        <v>99</v>
      </c>
      <c r="P14" s="32">
        <v>100</v>
      </c>
      <c r="Q14" s="32">
        <v>100</v>
      </c>
      <c r="R14" s="32">
        <v>100</v>
      </c>
      <c r="S14" s="32">
        <v>100</v>
      </c>
      <c r="T14" s="32">
        <v>100</v>
      </c>
      <c r="U14" s="32">
        <v>100</v>
      </c>
      <c r="V14" s="33">
        <v>89</v>
      </c>
      <c r="W14" s="104">
        <f t="shared" si="0"/>
        <v>95.25</v>
      </c>
    </row>
    <row r="15" spans="1:23" s="1" customFormat="1" ht="12" x14ac:dyDescent="0.2">
      <c r="A15" s="29">
        <v>836096</v>
      </c>
      <c r="B15" s="29" t="s">
        <v>433</v>
      </c>
      <c r="C15" s="29" t="s">
        <v>19</v>
      </c>
      <c r="D15" s="29" t="s">
        <v>13</v>
      </c>
      <c r="E15" s="29" t="s">
        <v>14</v>
      </c>
      <c r="F15" s="29" t="s">
        <v>83</v>
      </c>
      <c r="G15" s="29" t="s">
        <v>20</v>
      </c>
      <c r="H15" s="29" t="s">
        <v>78</v>
      </c>
      <c r="I15" s="29" t="s">
        <v>75</v>
      </c>
      <c r="J15" s="30">
        <v>40575</v>
      </c>
      <c r="K15" s="33">
        <v>85</v>
      </c>
      <c r="L15" s="31">
        <v>70</v>
      </c>
      <c r="M15" s="32">
        <v>100</v>
      </c>
      <c r="N15" s="32">
        <v>100</v>
      </c>
      <c r="O15" s="32">
        <v>99</v>
      </c>
      <c r="P15" s="32">
        <v>100</v>
      </c>
      <c r="Q15" s="32">
        <v>100</v>
      </c>
      <c r="R15" s="32">
        <v>100</v>
      </c>
      <c r="S15" s="32">
        <v>100</v>
      </c>
      <c r="T15" s="32">
        <v>100</v>
      </c>
      <c r="U15" s="32">
        <v>100</v>
      </c>
      <c r="V15" s="32">
        <v>100</v>
      </c>
      <c r="W15" s="104">
        <f t="shared" si="0"/>
        <v>96.166666666666671</v>
      </c>
    </row>
    <row r="16" spans="1:23" s="1" customFormat="1" ht="12" x14ac:dyDescent="0.2">
      <c r="A16" s="29">
        <v>39340000</v>
      </c>
      <c r="B16" s="29" t="s">
        <v>434</v>
      </c>
      <c r="C16" s="29" t="s">
        <v>12</v>
      </c>
      <c r="D16" s="29" t="s">
        <v>13</v>
      </c>
      <c r="E16" s="29" t="s">
        <v>14</v>
      </c>
      <c r="F16" s="29" t="s">
        <v>83</v>
      </c>
      <c r="G16" s="29" t="s">
        <v>16</v>
      </c>
      <c r="H16" s="29" t="s">
        <v>78</v>
      </c>
      <c r="I16" s="29" t="s">
        <v>75</v>
      </c>
      <c r="J16" s="30">
        <v>41030</v>
      </c>
      <c r="K16" s="33">
        <v>85</v>
      </c>
      <c r="L16" s="31">
        <v>77</v>
      </c>
      <c r="M16" s="32">
        <v>100</v>
      </c>
      <c r="N16" s="32">
        <v>100</v>
      </c>
      <c r="O16" s="32">
        <v>97</v>
      </c>
      <c r="P16" s="32">
        <v>100</v>
      </c>
      <c r="Q16" s="32">
        <v>100</v>
      </c>
      <c r="R16" s="32">
        <v>100</v>
      </c>
      <c r="S16" s="32">
        <v>100</v>
      </c>
      <c r="T16" s="32">
        <v>100</v>
      </c>
      <c r="U16" s="32">
        <v>100</v>
      </c>
      <c r="V16" s="32">
        <v>100</v>
      </c>
      <c r="W16" s="104">
        <f t="shared" si="0"/>
        <v>96.583333333333329</v>
      </c>
    </row>
    <row r="17" spans="1:23" s="1" customFormat="1" ht="12" x14ac:dyDescent="0.2">
      <c r="A17" s="29">
        <v>0</v>
      </c>
      <c r="B17" s="29" t="s">
        <v>434</v>
      </c>
      <c r="C17" s="29" t="s">
        <v>19</v>
      </c>
      <c r="D17" s="29" t="s">
        <v>13</v>
      </c>
      <c r="E17" s="29" t="s">
        <v>14</v>
      </c>
      <c r="F17" s="29" t="s">
        <v>83</v>
      </c>
      <c r="G17" s="29" t="s">
        <v>20</v>
      </c>
      <c r="H17" s="29" t="s">
        <v>78</v>
      </c>
      <c r="I17" s="29" t="s">
        <v>75</v>
      </c>
      <c r="J17" s="30">
        <v>41030</v>
      </c>
      <c r="K17" s="33">
        <v>85</v>
      </c>
      <c r="L17" s="31">
        <v>0</v>
      </c>
      <c r="M17" s="31">
        <v>0</v>
      </c>
      <c r="N17" s="31">
        <v>0</v>
      </c>
      <c r="O17" s="31">
        <v>9</v>
      </c>
      <c r="P17" s="33">
        <v>81</v>
      </c>
      <c r="Q17" s="32">
        <v>100</v>
      </c>
      <c r="R17" s="32">
        <v>100</v>
      </c>
      <c r="S17" s="32">
        <v>100</v>
      </c>
      <c r="T17" s="32">
        <v>100</v>
      </c>
      <c r="U17" s="32">
        <v>100</v>
      </c>
      <c r="V17" s="32">
        <v>100</v>
      </c>
      <c r="W17" s="104">
        <f t="shared" si="0"/>
        <v>64.583333333333329</v>
      </c>
    </row>
    <row r="18" spans="1:23" s="1" customFormat="1" ht="12" x14ac:dyDescent="0.2">
      <c r="A18" s="29">
        <v>39550000</v>
      </c>
      <c r="B18" s="29" t="s">
        <v>435</v>
      </c>
      <c r="C18" s="29" t="s">
        <v>12</v>
      </c>
      <c r="D18" s="29" t="s">
        <v>13</v>
      </c>
      <c r="E18" s="29" t="s">
        <v>14</v>
      </c>
      <c r="F18" s="29" t="s">
        <v>83</v>
      </c>
      <c r="G18" s="29" t="s">
        <v>16</v>
      </c>
      <c r="H18" s="29" t="s">
        <v>78</v>
      </c>
      <c r="I18" s="29" t="s">
        <v>75</v>
      </c>
      <c r="J18" s="30">
        <v>40634</v>
      </c>
      <c r="K18" s="31">
        <v>0</v>
      </c>
      <c r="L18" s="31">
        <v>0</v>
      </c>
      <c r="M18" s="31">
        <v>0</v>
      </c>
      <c r="N18" s="31">
        <v>18</v>
      </c>
      <c r="O18" s="32">
        <v>100</v>
      </c>
      <c r="P18" s="32">
        <v>100</v>
      </c>
      <c r="Q18" s="32">
        <v>100</v>
      </c>
      <c r="R18" s="32">
        <v>100</v>
      </c>
      <c r="S18" s="32">
        <v>100</v>
      </c>
      <c r="T18" s="32">
        <v>100</v>
      </c>
      <c r="U18" s="33">
        <v>87</v>
      </c>
      <c r="V18" s="32">
        <v>100</v>
      </c>
      <c r="W18" s="104">
        <f t="shared" si="0"/>
        <v>67.083333333333329</v>
      </c>
    </row>
    <row r="19" spans="1:23" s="1" customFormat="1" ht="12" x14ac:dyDescent="0.2">
      <c r="A19" s="29">
        <v>835148</v>
      </c>
      <c r="B19" s="29" t="s">
        <v>435</v>
      </c>
      <c r="C19" s="29" t="s">
        <v>19</v>
      </c>
      <c r="D19" s="29" t="s">
        <v>13</v>
      </c>
      <c r="E19" s="29" t="s">
        <v>14</v>
      </c>
      <c r="F19" s="29" t="s">
        <v>83</v>
      </c>
      <c r="G19" s="29" t="s">
        <v>20</v>
      </c>
      <c r="H19" s="29" t="s">
        <v>78</v>
      </c>
      <c r="I19" s="29" t="s">
        <v>75</v>
      </c>
      <c r="J19" s="30">
        <v>40634</v>
      </c>
      <c r="K19" s="32">
        <v>100</v>
      </c>
      <c r="L19" s="32">
        <v>100</v>
      </c>
      <c r="M19" s="32">
        <v>100</v>
      </c>
      <c r="N19" s="32">
        <v>100</v>
      </c>
      <c r="O19" s="32">
        <v>100</v>
      </c>
      <c r="P19" s="32">
        <v>100</v>
      </c>
      <c r="Q19" s="32">
        <v>100</v>
      </c>
      <c r="R19" s="32">
        <v>100</v>
      </c>
      <c r="S19" s="32">
        <v>100</v>
      </c>
      <c r="T19" s="32">
        <v>100</v>
      </c>
      <c r="U19" s="33">
        <v>87</v>
      </c>
      <c r="V19" s="32">
        <v>100</v>
      </c>
      <c r="W19" s="104">
        <f t="shared" si="0"/>
        <v>98.916666666666671</v>
      </c>
    </row>
    <row r="20" spans="1:23" s="1" customFormat="1" ht="12" x14ac:dyDescent="0.2">
      <c r="A20" s="29">
        <v>39450000</v>
      </c>
      <c r="B20" s="29" t="s">
        <v>436</v>
      </c>
      <c r="C20" s="29" t="s">
        <v>12</v>
      </c>
      <c r="D20" s="29" t="s">
        <v>13</v>
      </c>
      <c r="E20" s="29" t="s">
        <v>14</v>
      </c>
      <c r="F20" s="29" t="s">
        <v>72</v>
      </c>
      <c r="G20" s="29" t="s">
        <v>16</v>
      </c>
      <c r="H20" s="29" t="s">
        <v>17</v>
      </c>
      <c r="I20" s="29" t="s">
        <v>75</v>
      </c>
      <c r="J20" s="30">
        <v>41030</v>
      </c>
      <c r="K20" s="32">
        <v>93</v>
      </c>
      <c r="L20" s="32">
        <v>100</v>
      </c>
      <c r="M20" s="32">
        <v>99</v>
      </c>
      <c r="N20" s="31">
        <v>56</v>
      </c>
      <c r="O20" s="31">
        <v>26</v>
      </c>
      <c r="P20" s="31">
        <v>58</v>
      </c>
      <c r="Q20" s="32">
        <v>100</v>
      </c>
      <c r="R20" s="32">
        <v>100</v>
      </c>
      <c r="S20" s="32">
        <v>100</v>
      </c>
      <c r="T20" s="32">
        <v>99</v>
      </c>
      <c r="U20" s="32">
        <v>100</v>
      </c>
      <c r="V20" s="32">
        <v>100</v>
      </c>
      <c r="W20" s="104">
        <f t="shared" si="0"/>
        <v>85.916666666666671</v>
      </c>
    </row>
    <row r="21" spans="1:23" s="1" customFormat="1" ht="12" x14ac:dyDescent="0.2">
      <c r="A21" s="29">
        <v>835152</v>
      </c>
      <c r="B21" s="29" t="s">
        <v>436</v>
      </c>
      <c r="C21" s="29" t="s">
        <v>19</v>
      </c>
      <c r="D21" s="29" t="s">
        <v>13</v>
      </c>
      <c r="E21" s="29" t="s">
        <v>14</v>
      </c>
      <c r="F21" s="29" t="s">
        <v>72</v>
      </c>
      <c r="G21" s="29" t="s">
        <v>20</v>
      </c>
      <c r="H21" s="29" t="s">
        <v>17</v>
      </c>
      <c r="I21" s="29" t="s">
        <v>75</v>
      </c>
      <c r="J21" s="30">
        <v>41030</v>
      </c>
      <c r="K21" s="32">
        <v>93</v>
      </c>
      <c r="L21" s="32">
        <v>100</v>
      </c>
      <c r="M21" s="32">
        <v>100</v>
      </c>
      <c r="N21" s="32">
        <v>100</v>
      </c>
      <c r="O21" s="32">
        <v>100</v>
      </c>
      <c r="P21" s="31">
        <v>74</v>
      </c>
      <c r="Q21" s="32">
        <v>100</v>
      </c>
      <c r="R21" s="32">
        <v>100</v>
      </c>
      <c r="S21" s="32">
        <v>100</v>
      </c>
      <c r="T21" s="32">
        <v>99</v>
      </c>
      <c r="U21" s="32">
        <v>99</v>
      </c>
      <c r="V21" s="32">
        <v>100</v>
      </c>
      <c r="W21" s="104">
        <f t="shared" si="0"/>
        <v>97.083333333333329</v>
      </c>
    </row>
    <row r="22" spans="1:23" s="1" customFormat="1" ht="12" x14ac:dyDescent="0.2">
      <c r="A22" s="29">
        <v>39360000</v>
      </c>
      <c r="B22" s="29" t="s">
        <v>171</v>
      </c>
      <c r="C22" s="29" t="s">
        <v>12</v>
      </c>
      <c r="D22" s="29" t="s">
        <v>13</v>
      </c>
      <c r="E22" s="29" t="s">
        <v>14</v>
      </c>
      <c r="F22" s="29" t="s">
        <v>72</v>
      </c>
      <c r="G22" s="29" t="s">
        <v>16</v>
      </c>
      <c r="H22" s="29" t="s">
        <v>17</v>
      </c>
      <c r="I22" s="29" t="s">
        <v>75</v>
      </c>
      <c r="J22" s="30">
        <v>41030</v>
      </c>
      <c r="K22" s="32">
        <v>91</v>
      </c>
      <c r="L22" s="32">
        <v>99</v>
      </c>
      <c r="M22" s="32">
        <v>99</v>
      </c>
      <c r="N22" s="32">
        <v>99</v>
      </c>
      <c r="O22" s="32">
        <v>100</v>
      </c>
      <c r="P22" s="32">
        <v>100</v>
      </c>
      <c r="Q22" s="32">
        <v>98</v>
      </c>
      <c r="R22" s="32">
        <v>100</v>
      </c>
      <c r="S22" s="32">
        <v>100</v>
      </c>
      <c r="T22" s="32">
        <v>99</v>
      </c>
      <c r="U22" s="32">
        <v>98</v>
      </c>
      <c r="V22" s="31">
        <v>7</v>
      </c>
      <c r="W22" s="104">
        <f t="shared" si="0"/>
        <v>90.833333333333329</v>
      </c>
    </row>
    <row r="23" spans="1:23" s="1" customFormat="1" ht="12" x14ac:dyDescent="0.2">
      <c r="A23" s="29">
        <v>0</v>
      </c>
      <c r="B23" s="29" t="s">
        <v>171</v>
      </c>
      <c r="C23" s="29" t="s">
        <v>19</v>
      </c>
      <c r="D23" s="29" t="s">
        <v>13</v>
      </c>
      <c r="E23" s="29" t="s">
        <v>14</v>
      </c>
      <c r="F23" s="29" t="s">
        <v>72</v>
      </c>
      <c r="G23" s="29" t="s">
        <v>20</v>
      </c>
      <c r="H23" s="29" t="s">
        <v>17</v>
      </c>
      <c r="I23" s="29" t="s">
        <v>75</v>
      </c>
      <c r="J23" s="30">
        <v>41030</v>
      </c>
      <c r="K23" s="32">
        <v>91</v>
      </c>
      <c r="L23" s="32">
        <v>99</v>
      </c>
      <c r="M23" s="32">
        <v>99</v>
      </c>
      <c r="N23" s="32">
        <v>100</v>
      </c>
      <c r="O23" s="32">
        <v>100</v>
      </c>
      <c r="P23" s="32">
        <v>100</v>
      </c>
      <c r="Q23" s="32">
        <v>100</v>
      </c>
      <c r="R23" s="32">
        <v>100</v>
      </c>
      <c r="S23" s="32">
        <v>100</v>
      </c>
      <c r="T23" s="32">
        <v>98</v>
      </c>
      <c r="U23" s="32">
        <v>98</v>
      </c>
      <c r="V23" s="32">
        <v>100</v>
      </c>
      <c r="W23" s="104">
        <f t="shared" si="0"/>
        <v>98.75</v>
      </c>
    </row>
    <row r="24" spans="1:23" s="1" customFormat="1" ht="12" x14ac:dyDescent="0.2">
      <c r="A24" s="29">
        <v>39345000</v>
      </c>
      <c r="B24" s="29" t="s">
        <v>437</v>
      </c>
      <c r="C24" s="29" t="s">
        <v>12</v>
      </c>
      <c r="D24" s="29" t="s">
        <v>13</v>
      </c>
      <c r="E24" s="29" t="s">
        <v>14</v>
      </c>
      <c r="F24" s="29" t="s">
        <v>83</v>
      </c>
      <c r="G24" s="29" t="s">
        <v>16</v>
      </c>
      <c r="H24" s="29" t="s">
        <v>78</v>
      </c>
      <c r="I24" s="29" t="s">
        <v>75</v>
      </c>
      <c r="J24" s="30">
        <v>41122</v>
      </c>
      <c r="K24" s="32">
        <v>100</v>
      </c>
      <c r="L24" s="32">
        <v>98</v>
      </c>
      <c r="M24" s="31">
        <v>39</v>
      </c>
      <c r="N24" s="32">
        <v>96</v>
      </c>
      <c r="O24" s="32">
        <v>97</v>
      </c>
      <c r="P24" s="32">
        <v>100</v>
      </c>
      <c r="Q24" s="32">
        <v>100</v>
      </c>
      <c r="R24" s="32">
        <v>98</v>
      </c>
      <c r="S24" s="32">
        <v>100</v>
      </c>
      <c r="T24" s="32">
        <v>100</v>
      </c>
      <c r="U24" s="33">
        <v>86</v>
      </c>
      <c r="V24" s="32">
        <v>100</v>
      </c>
      <c r="W24" s="104">
        <f t="shared" si="0"/>
        <v>92.833333333333329</v>
      </c>
    </row>
    <row r="25" spans="1:23" s="1" customFormat="1" ht="12" x14ac:dyDescent="0.2">
      <c r="A25" s="29">
        <v>835154</v>
      </c>
      <c r="B25" s="29" t="s">
        <v>437</v>
      </c>
      <c r="C25" s="29" t="s">
        <v>19</v>
      </c>
      <c r="D25" s="29" t="s">
        <v>13</v>
      </c>
      <c r="E25" s="29" t="s">
        <v>14</v>
      </c>
      <c r="F25" s="29" t="s">
        <v>83</v>
      </c>
      <c r="G25" s="29" t="s">
        <v>20</v>
      </c>
      <c r="H25" s="29" t="s">
        <v>78</v>
      </c>
      <c r="I25" s="29" t="s">
        <v>75</v>
      </c>
      <c r="J25" s="30">
        <v>41122</v>
      </c>
      <c r="K25" s="32">
        <v>100</v>
      </c>
      <c r="L25" s="32">
        <v>100</v>
      </c>
      <c r="M25" s="32">
        <v>100</v>
      </c>
      <c r="N25" s="32">
        <v>100</v>
      </c>
      <c r="O25" s="32">
        <v>100</v>
      </c>
      <c r="P25" s="32">
        <v>100</v>
      </c>
      <c r="Q25" s="32">
        <v>100</v>
      </c>
      <c r="R25" s="32">
        <v>98</v>
      </c>
      <c r="S25" s="32">
        <v>100</v>
      </c>
      <c r="T25" s="32">
        <v>100</v>
      </c>
      <c r="U25" s="33">
        <v>86</v>
      </c>
      <c r="V25" s="32">
        <v>100</v>
      </c>
      <c r="W25" s="104">
        <f t="shared" si="0"/>
        <v>98.666666666666671</v>
      </c>
    </row>
    <row r="26" spans="1:23" s="1" customFormat="1" ht="12" x14ac:dyDescent="0.2">
      <c r="A26" s="29">
        <v>39580000</v>
      </c>
      <c r="B26" s="29" t="s">
        <v>85</v>
      </c>
      <c r="C26" s="29" t="s">
        <v>12</v>
      </c>
      <c r="D26" s="29" t="s">
        <v>13</v>
      </c>
      <c r="E26" s="29" t="s">
        <v>14</v>
      </c>
      <c r="F26" s="29" t="s">
        <v>83</v>
      </c>
      <c r="G26" s="29" t="s">
        <v>16</v>
      </c>
      <c r="H26" s="29" t="s">
        <v>78</v>
      </c>
      <c r="I26" s="29" t="s">
        <v>73</v>
      </c>
      <c r="J26" s="30">
        <v>40603</v>
      </c>
      <c r="K26" s="32">
        <v>100</v>
      </c>
      <c r="L26" s="32">
        <v>100</v>
      </c>
      <c r="M26" s="32">
        <v>100</v>
      </c>
      <c r="N26" s="32">
        <v>100</v>
      </c>
      <c r="O26" s="32">
        <v>100</v>
      </c>
      <c r="P26" s="32">
        <v>100</v>
      </c>
      <c r="Q26" s="32">
        <v>100</v>
      </c>
      <c r="R26" s="32">
        <v>100</v>
      </c>
      <c r="S26" s="32">
        <v>100</v>
      </c>
      <c r="T26" s="32">
        <v>100</v>
      </c>
      <c r="U26" s="32">
        <v>99</v>
      </c>
      <c r="V26" s="32">
        <v>100</v>
      </c>
      <c r="W26" s="104">
        <f t="shared" si="0"/>
        <v>99.916666666666671</v>
      </c>
    </row>
    <row r="27" spans="1:23" s="1" customFormat="1" ht="12" x14ac:dyDescent="0.2">
      <c r="A27" s="29">
        <v>835139</v>
      </c>
      <c r="B27" s="29" t="s">
        <v>85</v>
      </c>
      <c r="C27" s="29" t="s">
        <v>19</v>
      </c>
      <c r="D27" s="29" t="s">
        <v>13</v>
      </c>
      <c r="E27" s="29" t="s">
        <v>14</v>
      </c>
      <c r="F27" s="29" t="s">
        <v>83</v>
      </c>
      <c r="G27" s="29" t="s">
        <v>20</v>
      </c>
      <c r="H27" s="29" t="s">
        <v>78</v>
      </c>
      <c r="I27" s="29" t="s">
        <v>73</v>
      </c>
      <c r="J27" s="30">
        <v>40603</v>
      </c>
      <c r="K27" s="32">
        <v>100</v>
      </c>
      <c r="L27" s="32">
        <v>100</v>
      </c>
      <c r="M27" s="32">
        <v>100</v>
      </c>
      <c r="N27" s="32">
        <v>100</v>
      </c>
      <c r="O27" s="32">
        <v>100</v>
      </c>
      <c r="P27" s="32">
        <v>99</v>
      </c>
      <c r="Q27" s="32">
        <v>100</v>
      </c>
      <c r="R27" s="32">
        <v>100</v>
      </c>
      <c r="S27" s="32">
        <v>100</v>
      </c>
      <c r="T27" s="32">
        <v>100</v>
      </c>
      <c r="U27" s="32">
        <v>99</v>
      </c>
      <c r="V27" s="32">
        <v>100</v>
      </c>
      <c r="W27" s="104">
        <f t="shared" si="0"/>
        <v>99.833333333333329</v>
      </c>
    </row>
    <row r="28" spans="1:23" s="1" customFormat="1" ht="12" x14ac:dyDescent="0.2">
      <c r="A28" s="29">
        <v>39433000</v>
      </c>
      <c r="B28" s="29" t="s">
        <v>172</v>
      </c>
      <c r="C28" s="29" t="s">
        <v>12</v>
      </c>
      <c r="D28" s="29" t="s">
        <v>13</v>
      </c>
      <c r="E28" s="29" t="s">
        <v>14</v>
      </c>
      <c r="F28" s="29" t="s">
        <v>72</v>
      </c>
      <c r="G28" s="29" t="s">
        <v>16</v>
      </c>
      <c r="H28" s="29" t="s">
        <v>17</v>
      </c>
      <c r="I28" s="29" t="s">
        <v>75</v>
      </c>
      <c r="J28" s="30">
        <v>41030</v>
      </c>
      <c r="K28" s="32">
        <v>99</v>
      </c>
      <c r="L28" s="32">
        <v>99</v>
      </c>
      <c r="M28" s="31">
        <v>65</v>
      </c>
      <c r="N28" s="32">
        <v>99</v>
      </c>
      <c r="O28" s="32">
        <v>97</v>
      </c>
      <c r="P28" s="31">
        <v>25</v>
      </c>
      <c r="Q28" s="32">
        <v>93</v>
      </c>
      <c r="R28" s="32">
        <v>100</v>
      </c>
      <c r="S28" s="32">
        <v>99</v>
      </c>
      <c r="T28" s="31">
        <v>33</v>
      </c>
      <c r="U28" s="33">
        <v>82</v>
      </c>
      <c r="V28" s="32">
        <v>95</v>
      </c>
      <c r="W28" s="104">
        <f t="shared" si="0"/>
        <v>82.166666666666671</v>
      </c>
    </row>
    <row r="29" spans="1:23" s="1" customFormat="1" ht="12" x14ac:dyDescent="0.2">
      <c r="A29" s="29">
        <v>835155</v>
      </c>
      <c r="B29" s="29" t="s">
        <v>172</v>
      </c>
      <c r="C29" s="29" t="s">
        <v>19</v>
      </c>
      <c r="D29" s="29" t="s">
        <v>13</v>
      </c>
      <c r="E29" s="29" t="s">
        <v>14</v>
      </c>
      <c r="F29" s="29" t="s">
        <v>72</v>
      </c>
      <c r="G29" s="29" t="s">
        <v>20</v>
      </c>
      <c r="H29" s="29" t="s">
        <v>17</v>
      </c>
      <c r="I29" s="29" t="s">
        <v>75</v>
      </c>
      <c r="J29" s="30">
        <v>41030</v>
      </c>
      <c r="K29" s="32">
        <v>99</v>
      </c>
      <c r="L29" s="32">
        <v>98</v>
      </c>
      <c r="M29" s="32">
        <v>97</v>
      </c>
      <c r="N29" s="32">
        <v>100</v>
      </c>
      <c r="O29" s="32">
        <v>100</v>
      </c>
      <c r="P29" s="32">
        <v>100</v>
      </c>
      <c r="Q29" s="32">
        <v>100</v>
      </c>
      <c r="R29" s="32">
        <v>99</v>
      </c>
      <c r="S29" s="32">
        <v>99</v>
      </c>
      <c r="T29" s="32">
        <v>98</v>
      </c>
      <c r="U29" s="32">
        <v>95</v>
      </c>
      <c r="V29" s="32">
        <v>98</v>
      </c>
      <c r="W29" s="104">
        <f t="shared" si="0"/>
        <v>98.583333333333329</v>
      </c>
    </row>
    <row r="30" spans="1:23" s="1" customFormat="1" ht="12" x14ac:dyDescent="0.2">
      <c r="A30" s="29">
        <v>39145000</v>
      </c>
      <c r="B30" s="29" t="s">
        <v>173</v>
      </c>
      <c r="C30" s="29" t="s">
        <v>12</v>
      </c>
      <c r="D30" s="29" t="s">
        <v>13</v>
      </c>
      <c r="E30" s="29" t="s">
        <v>14</v>
      </c>
      <c r="F30" s="29" t="s">
        <v>83</v>
      </c>
      <c r="G30" s="29" t="s">
        <v>16</v>
      </c>
      <c r="H30" s="29" t="s">
        <v>78</v>
      </c>
      <c r="I30" s="29" t="s">
        <v>75</v>
      </c>
      <c r="J30" s="30">
        <v>40634</v>
      </c>
      <c r="K30" s="31">
        <v>75</v>
      </c>
      <c r="L30" s="31">
        <v>68</v>
      </c>
      <c r="M30" s="31">
        <v>29</v>
      </c>
      <c r="N30" s="31">
        <v>29</v>
      </c>
      <c r="O30" s="31">
        <v>32</v>
      </c>
      <c r="P30" s="31">
        <v>27</v>
      </c>
      <c r="Q30" s="31">
        <v>57</v>
      </c>
      <c r="R30" s="31">
        <v>0</v>
      </c>
      <c r="S30" s="31">
        <v>23</v>
      </c>
      <c r="T30" s="31">
        <v>79</v>
      </c>
      <c r="U30" s="32">
        <v>90</v>
      </c>
      <c r="V30" s="31">
        <v>29</v>
      </c>
      <c r="W30" s="104">
        <f t="shared" si="0"/>
        <v>44.833333333333336</v>
      </c>
    </row>
    <row r="31" spans="1:23" s="1" customFormat="1" ht="12" x14ac:dyDescent="0.2">
      <c r="A31" s="29">
        <v>735100</v>
      </c>
      <c r="B31" s="29" t="s">
        <v>173</v>
      </c>
      <c r="C31" s="29" t="s">
        <v>19</v>
      </c>
      <c r="D31" s="29" t="s">
        <v>13</v>
      </c>
      <c r="E31" s="29" t="s">
        <v>14</v>
      </c>
      <c r="F31" s="29" t="s">
        <v>83</v>
      </c>
      <c r="G31" s="29" t="s">
        <v>20</v>
      </c>
      <c r="H31" s="29" t="s">
        <v>78</v>
      </c>
      <c r="I31" s="29" t="s">
        <v>75</v>
      </c>
      <c r="J31" s="30">
        <v>40634</v>
      </c>
      <c r="K31" s="32">
        <v>100</v>
      </c>
      <c r="L31" s="32">
        <v>100</v>
      </c>
      <c r="M31" s="32">
        <v>90</v>
      </c>
      <c r="N31" s="33">
        <v>82</v>
      </c>
      <c r="O31" s="32">
        <v>97</v>
      </c>
      <c r="P31" s="31">
        <v>51</v>
      </c>
      <c r="Q31" s="32">
        <v>93</v>
      </c>
      <c r="R31" s="31">
        <v>28</v>
      </c>
      <c r="S31" s="31">
        <v>35</v>
      </c>
      <c r="T31" s="32">
        <v>100</v>
      </c>
      <c r="U31" s="32">
        <v>100</v>
      </c>
      <c r="V31" s="32">
        <v>100</v>
      </c>
      <c r="W31" s="104">
        <f t="shared" si="0"/>
        <v>81.333333333333329</v>
      </c>
    </row>
    <row r="32" spans="1:23" s="1" customFormat="1" ht="12" x14ac:dyDescent="0.2">
      <c r="A32" s="29">
        <v>39189550</v>
      </c>
      <c r="B32" s="29" t="s">
        <v>174</v>
      </c>
      <c r="C32" s="29" t="s">
        <v>12</v>
      </c>
      <c r="D32" s="29" t="s">
        <v>13</v>
      </c>
      <c r="E32" s="29" t="s">
        <v>14</v>
      </c>
      <c r="F32" s="29" t="s">
        <v>15</v>
      </c>
      <c r="G32" s="29" t="s">
        <v>16</v>
      </c>
      <c r="H32" s="29" t="s">
        <v>17</v>
      </c>
      <c r="I32" s="29" t="s">
        <v>75</v>
      </c>
      <c r="J32" s="30">
        <v>41030</v>
      </c>
      <c r="K32" s="32">
        <v>100</v>
      </c>
      <c r="L32" s="32">
        <v>100</v>
      </c>
      <c r="M32" s="32">
        <v>100</v>
      </c>
      <c r="N32" s="31">
        <v>72</v>
      </c>
      <c r="O32" s="31">
        <v>9</v>
      </c>
      <c r="P32" s="32">
        <v>100</v>
      </c>
      <c r="Q32" s="32">
        <v>100</v>
      </c>
      <c r="R32" s="32">
        <v>100</v>
      </c>
      <c r="S32" s="32">
        <v>100</v>
      </c>
      <c r="T32" s="32">
        <v>100</v>
      </c>
      <c r="U32" s="32">
        <v>100</v>
      </c>
      <c r="V32" s="32">
        <v>100</v>
      </c>
      <c r="W32" s="104">
        <f t="shared" si="0"/>
        <v>90.083333333333329</v>
      </c>
    </row>
    <row r="33" spans="1:23" s="1" customFormat="1" ht="12" x14ac:dyDescent="0.2">
      <c r="A33" s="29">
        <v>835156</v>
      </c>
      <c r="B33" s="29" t="s">
        <v>174</v>
      </c>
      <c r="C33" s="29" t="s">
        <v>19</v>
      </c>
      <c r="D33" s="29" t="s">
        <v>13</v>
      </c>
      <c r="E33" s="29" t="s">
        <v>14</v>
      </c>
      <c r="F33" s="29" t="s">
        <v>15</v>
      </c>
      <c r="G33" s="29" t="s">
        <v>20</v>
      </c>
      <c r="H33" s="29" t="s">
        <v>17</v>
      </c>
      <c r="I33" s="29" t="s">
        <v>75</v>
      </c>
      <c r="J33" s="30">
        <v>41030</v>
      </c>
      <c r="K33" s="32">
        <v>100</v>
      </c>
      <c r="L33" s="32">
        <v>100</v>
      </c>
      <c r="M33" s="32">
        <v>100</v>
      </c>
      <c r="N33" s="32">
        <v>100</v>
      </c>
      <c r="O33" s="32">
        <v>100</v>
      </c>
      <c r="P33" s="32">
        <v>99</v>
      </c>
      <c r="Q33" s="32">
        <v>100</v>
      </c>
      <c r="R33" s="32">
        <v>99</v>
      </c>
      <c r="S33" s="32">
        <v>100</v>
      </c>
      <c r="T33" s="32">
        <v>100</v>
      </c>
      <c r="U33" s="32">
        <v>100</v>
      </c>
      <c r="V33" s="32">
        <v>100</v>
      </c>
      <c r="W33" s="104">
        <f t="shared" si="0"/>
        <v>99.833333333333329</v>
      </c>
    </row>
    <row r="34" spans="1:23" s="1" customFormat="1" ht="12" x14ac:dyDescent="0.2">
      <c r="A34" s="29">
        <v>39560000</v>
      </c>
      <c r="B34" s="29" t="s">
        <v>175</v>
      </c>
      <c r="C34" s="29" t="s">
        <v>12</v>
      </c>
      <c r="D34" s="29" t="s">
        <v>13</v>
      </c>
      <c r="E34" s="29" t="s">
        <v>14</v>
      </c>
      <c r="F34" s="29" t="s">
        <v>83</v>
      </c>
      <c r="G34" s="29" t="s">
        <v>16</v>
      </c>
      <c r="H34" s="29" t="s">
        <v>78</v>
      </c>
      <c r="I34" s="29" t="s">
        <v>75</v>
      </c>
      <c r="J34" s="30">
        <v>40575</v>
      </c>
      <c r="K34" s="32">
        <v>100</v>
      </c>
      <c r="L34" s="32">
        <v>91</v>
      </c>
      <c r="M34" s="31">
        <v>22</v>
      </c>
      <c r="N34" s="32">
        <v>96</v>
      </c>
      <c r="O34" s="32">
        <v>80</v>
      </c>
      <c r="P34" s="32">
        <v>100</v>
      </c>
      <c r="Q34" s="32">
        <v>99</v>
      </c>
      <c r="R34" s="32">
        <v>100</v>
      </c>
      <c r="S34" s="33">
        <v>85</v>
      </c>
      <c r="T34" s="31">
        <v>0</v>
      </c>
      <c r="U34" s="31">
        <v>41</v>
      </c>
      <c r="V34" s="31">
        <v>76</v>
      </c>
      <c r="W34" s="104">
        <f t="shared" si="0"/>
        <v>74.166666666666671</v>
      </c>
    </row>
    <row r="35" spans="1:23" s="1" customFormat="1" ht="12" x14ac:dyDescent="0.2">
      <c r="A35" s="29">
        <v>835141</v>
      </c>
      <c r="B35" s="29" t="s">
        <v>175</v>
      </c>
      <c r="C35" s="29" t="s">
        <v>19</v>
      </c>
      <c r="D35" s="29" t="s">
        <v>13</v>
      </c>
      <c r="E35" s="29" t="s">
        <v>14</v>
      </c>
      <c r="F35" s="29" t="s">
        <v>83</v>
      </c>
      <c r="G35" s="29" t="s">
        <v>20</v>
      </c>
      <c r="H35" s="29" t="s">
        <v>78</v>
      </c>
      <c r="I35" s="29" t="s">
        <v>75</v>
      </c>
      <c r="J35" s="30">
        <v>40575</v>
      </c>
      <c r="K35" s="32">
        <v>100</v>
      </c>
      <c r="L35" s="32">
        <v>100</v>
      </c>
      <c r="M35" s="32">
        <v>100</v>
      </c>
      <c r="N35" s="32">
        <v>100</v>
      </c>
      <c r="O35" s="32">
        <v>100</v>
      </c>
      <c r="P35" s="32">
        <v>100</v>
      </c>
      <c r="Q35" s="32">
        <v>100</v>
      </c>
      <c r="R35" s="32">
        <v>100</v>
      </c>
      <c r="S35" s="32">
        <v>100</v>
      </c>
      <c r="T35" s="32">
        <v>100</v>
      </c>
      <c r="U35" s="32">
        <v>100</v>
      </c>
      <c r="V35" s="32">
        <v>100</v>
      </c>
      <c r="W35" s="104">
        <f t="shared" si="0"/>
        <v>100</v>
      </c>
    </row>
    <row r="36" spans="1:23" s="1" customFormat="1" ht="12" x14ac:dyDescent="0.2">
      <c r="A36" s="29">
        <v>39150000</v>
      </c>
      <c r="B36" s="29" t="s">
        <v>438</v>
      </c>
      <c r="C36" s="29" t="s">
        <v>12</v>
      </c>
      <c r="D36" s="29" t="s">
        <v>13</v>
      </c>
      <c r="E36" s="29" t="s">
        <v>14</v>
      </c>
      <c r="F36" s="29" t="s">
        <v>83</v>
      </c>
      <c r="G36" s="29" t="s">
        <v>16</v>
      </c>
      <c r="H36" s="29" t="s">
        <v>78</v>
      </c>
      <c r="I36" s="29" t="s">
        <v>75</v>
      </c>
      <c r="J36" s="30">
        <v>40634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39</v>
      </c>
      <c r="U36" s="32">
        <v>100</v>
      </c>
      <c r="V36" s="32">
        <v>100</v>
      </c>
      <c r="W36" s="104">
        <f t="shared" si="0"/>
        <v>19.916666666666668</v>
      </c>
    </row>
    <row r="37" spans="1:23" s="1" customFormat="1" ht="12" x14ac:dyDescent="0.2">
      <c r="A37" s="29">
        <v>735066</v>
      </c>
      <c r="B37" s="29" t="s">
        <v>438</v>
      </c>
      <c r="C37" s="29" t="s">
        <v>19</v>
      </c>
      <c r="D37" s="29" t="s">
        <v>13</v>
      </c>
      <c r="E37" s="29" t="s">
        <v>14</v>
      </c>
      <c r="F37" s="29" t="s">
        <v>83</v>
      </c>
      <c r="G37" s="29" t="s">
        <v>20</v>
      </c>
      <c r="H37" s="29" t="s">
        <v>78</v>
      </c>
      <c r="I37" s="29" t="s">
        <v>75</v>
      </c>
      <c r="J37" s="30">
        <v>40634</v>
      </c>
      <c r="K37" s="33">
        <v>85</v>
      </c>
      <c r="L37" s="32">
        <v>91</v>
      </c>
      <c r="M37" s="32">
        <v>100</v>
      </c>
      <c r="N37" s="32">
        <v>100</v>
      </c>
      <c r="O37" s="32">
        <v>99</v>
      </c>
      <c r="P37" s="32">
        <v>100</v>
      </c>
      <c r="Q37" s="31">
        <v>24</v>
      </c>
      <c r="R37" s="31">
        <v>0</v>
      </c>
      <c r="S37" s="31">
        <v>60</v>
      </c>
      <c r="T37" s="33">
        <v>84</v>
      </c>
      <c r="U37" s="32">
        <v>100</v>
      </c>
      <c r="V37" s="32">
        <v>100</v>
      </c>
      <c r="W37" s="104">
        <f t="shared" si="0"/>
        <v>78.583333333333329</v>
      </c>
    </row>
    <row r="38" spans="1:23" s="1" customFormat="1" ht="12" x14ac:dyDescent="0.2">
      <c r="A38" s="29">
        <v>39540750</v>
      </c>
      <c r="B38" s="29" t="s">
        <v>176</v>
      </c>
      <c r="C38" s="29" t="s">
        <v>12</v>
      </c>
      <c r="D38" s="29" t="s">
        <v>13</v>
      </c>
      <c r="E38" s="29" t="s">
        <v>14</v>
      </c>
      <c r="F38" s="29" t="s">
        <v>83</v>
      </c>
      <c r="G38" s="29" t="s">
        <v>16</v>
      </c>
      <c r="H38" s="29" t="s">
        <v>78</v>
      </c>
      <c r="I38" s="29" t="s">
        <v>75</v>
      </c>
      <c r="J38" s="30">
        <v>40575</v>
      </c>
      <c r="K38" s="31">
        <v>0</v>
      </c>
      <c r="L38" s="31">
        <v>0</v>
      </c>
      <c r="M38" s="31">
        <v>0</v>
      </c>
      <c r="N38" s="33">
        <v>81</v>
      </c>
      <c r="O38" s="32">
        <v>93</v>
      </c>
      <c r="P38" s="31">
        <v>70</v>
      </c>
      <c r="Q38" s="33">
        <v>84</v>
      </c>
      <c r="R38" s="32">
        <v>94</v>
      </c>
      <c r="S38" s="32">
        <v>91</v>
      </c>
      <c r="T38" s="31">
        <v>48</v>
      </c>
      <c r="U38" s="31">
        <v>0</v>
      </c>
      <c r="V38" s="31">
        <v>0</v>
      </c>
      <c r="W38" s="104">
        <f t="shared" si="0"/>
        <v>46.75</v>
      </c>
    </row>
    <row r="39" spans="1:23" s="1" customFormat="1" ht="12" x14ac:dyDescent="0.2">
      <c r="A39" s="29">
        <v>835144</v>
      </c>
      <c r="B39" s="29" t="s">
        <v>176</v>
      </c>
      <c r="C39" s="29" t="s">
        <v>19</v>
      </c>
      <c r="D39" s="29" t="s">
        <v>13</v>
      </c>
      <c r="E39" s="29" t="s">
        <v>14</v>
      </c>
      <c r="F39" s="29" t="s">
        <v>83</v>
      </c>
      <c r="G39" s="29" t="s">
        <v>20</v>
      </c>
      <c r="H39" s="29" t="s">
        <v>78</v>
      </c>
      <c r="I39" s="29" t="s">
        <v>75</v>
      </c>
      <c r="J39" s="30">
        <v>40575</v>
      </c>
      <c r="K39" s="31">
        <v>0</v>
      </c>
      <c r="L39" s="31">
        <v>0</v>
      </c>
      <c r="M39" s="31">
        <v>0</v>
      </c>
      <c r="N39" s="33">
        <v>82</v>
      </c>
      <c r="O39" s="32">
        <v>92</v>
      </c>
      <c r="P39" s="31">
        <v>69</v>
      </c>
      <c r="Q39" s="33">
        <v>83</v>
      </c>
      <c r="R39" s="32">
        <v>94</v>
      </c>
      <c r="S39" s="32">
        <v>90</v>
      </c>
      <c r="T39" s="31">
        <v>60</v>
      </c>
      <c r="U39" s="31">
        <v>0</v>
      </c>
      <c r="V39" s="31">
        <v>40</v>
      </c>
      <c r="W39" s="104">
        <f t="shared" si="0"/>
        <v>50.833333333333336</v>
      </c>
    </row>
    <row r="40" spans="1:23" s="1" customFormat="1" ht="12" x14ac:dyDescent="0.2">
      <c r="A40" s="29">
        <v>39187800</v>
      </c>
      <c r="B40" s="29" t="s">
        <v>439</v>
      </c>
      <c r="C40" s="29" t="s">
        <v>12</v>
      </c>
      <c r="D40" s="29" t="s">
        <v>13</v>
      </c>
      <c r="E40" s="29" t="s">
        <v>14</v>
      </c>
      <c r="F40" s="29" t="s">
        <v>83</v>
      </c>
      <c r="G40" s="29" t="s">
        <v>16</v>
      </c>
      <c r="H40" s="29" t="s">
        <v>78</v>
      </c>
      <c r="I40" s="29" t="s">
        <v>75</v>
      </c>
      <c r="J40" s="30">
        <v>40634</v>
      </c>
      <c r="K40" s="31">
        <v>64</v>
      </c>
      <c r="L40" s="32">
        <v>97</v>
      </c>
      <c r="M40" s="33">
        <v>85</v>
      </c>
      <c r="N40" s="32">
        <v>93</v>
      </c>
      <c r="O40" s="32">
        <v>94</v>
      </c>
      <c r="P40" s="31">
        <v>71</v>
      </c>
      <c r="Q40" s="32">
        <v>100</v>
      </c>
      <c r="R40" s="32">
        <v>100</v>
      </c>
      <c r="S40" s="31">
        <v>75</v>
      </c>
      <c r="T40" s="31">
        <v>3</v>
      </c>
      <c r="U40" s="31">
        <v>0</v>
      </c>
      <c r="V40" s="32">
        <v>100</v>
      </c>
      <c r="W40" s="104">
        <f t="shared" si="0"/>
        <v>73.5</v>
      </c>
    </row>
    <row r="41" spans="1:23" s="1" customFormat="1" ht="12" x14ac:dyDescent="0.2">
      <c r="A41" s="29">
        <v>0</v>
      </c>
      <c r="B41" s="29" t="s">
        <v>439</v>
      </c>
      <c r="C41" s="29" t="s">
        <v>19</v>
      </c>
      <c r="D41" s="29" t="s">
        <v>13</v>
      </c>
      <c r="E41" s="29" t="s">
        <v>14</v>
      </c>
      <c r="F41" s="29" t="s">
        <v>83</v>
      </c>
      <c r="G41" s="29" t="s">
        <v>20</v>
      </c>
      <c r="H41" s="29" t="s">
        <v>78</v>
      </c>
      <c r="I41" s="29" t="s">
        <v>75</v>
      </c>
      <c r="J41" s="30">
        <v>40634</v>
      </c>
      <c r="K41" s="31">
        <v>64</v>
      </c>
      <c r="L41" s="32">
        <v>97</v>
      </c>
      <c r="M41" s="33">
        <v>85</v>
      </c>
      <c r="N41" s="32">
        <v>93</v>
      </c>
      <c r="O41" s="32">
        <v>94</v>
      </c>
      <c r="P41" s="32">
        <v>97</v>
      </c>
      <c r="Q41" s="32">
        <v>100</v>
      </c>
      <c r="R41" s="32">
        <v>100</v>
      </c>
      <c r="S41" s="32">
        <v>100</v>
      </c>
      <c r="T41" s="32">
        <v>100</v>
      </c>
      <c r="U41" s="32">
        <v>99</v>
      </c>
      <c r="V41" s="32">
        <v>100</v>
      </c>
      <c r="W41" s="104">
        <f t="shared" si="0"/>
        <v>94.083333333333329</v>
      </c>
    </row>
    <row r="42" spans="1:23" s="1" customFormat="1" ht="12" x14ac:dyDescent="0.2">
      <c r="A42" s="29">
        <v>39081250</v>
      </c>
      <c r="B42" s="29" t="s">
        <v>177</v>
      </c>
      <c r="C42" s="29" t="s">
        <v>12</v>
      </c>
      <c r="D42" s="29" t="s">
        <v>13</v>
      </c>
      <c r="E42" s="29" t="s">
        <v>14</v>
      </c>
      <c r="F42" s="29" t="s">
        <v>15</v>
      </c>
      <c r="G42" s="29" t="s">
        <v>27</v>
      </c>
      <c r="H42" s="29" t="s">
        <v>17</v>
      </c>
      <c r="I42" s="29" t="s">
        <v>75</v>
      </c>
      <c r="J42" s="30">
        <v>41030</v>
      </c>
      <c r="K42" s="32">
        <v>100</v>
      </c>
      <c r="L42" s="32">
        <v>100</v>
      </c>
      <c r="M42" s="32">
        <v>100</v>
      </c>
      <c r="N42" s="32">
        <v>100</v>
      </c>
      <c r="O42" s="32">
        <v>100</v>
      </c>
      <c r="P42" s="32">
        <v>100</v>
      </c>
      <c r="Q42" s="32">
        <v>100</v>
      </c>
      <c r="R42" s="32">
        <v>100</v>
      </c>
      <c r="S42" s="32">
        <v>100</v>
      </c>
      <c r="T42" s="32">
        <v>100</v>
      </c>
      <c r="U42" s="32">
        <v>100</v>
      </c>
      <c r="V42" s="32">
        <v>100</v>
      </c>
      <c r="W42" s="104">
        <f t="shared" si="0"/>
        <v>100</v>
      </c>
    </row>
    <row r="43" spans="1:23" s="1" customFormat="1" ht="12" x14ac:dyDescent="0.2">
      <c r="A43" s="29">
        <v>735170</v>
      </c>
      <c r="B43" s="29" t="s">
        <v>177</v>
      </c>
      <c r="C43" s="29" t="s">
        <v>19</v>
      </c>
      <c r="D43" s="29" t="s">
        <v>13</v>
      </c>
      <c r="E43" s="29" t="s">
        <v>14</v>
      </c>
      <c r="F43" s="29" t="s">
        <v>15</v>
      </c>
      <c r="G43" s="29" t="s">
        <v>20</v>
      </c>
      <c r="H43" s="29" t="s">
        <v>17</v>
      </c>
      <c r="I43" s="29" t="s">
        <v>75</v>
      </c>
      <c r="J43" s="30">
        <v>41030</v>
      </c>
      <c r="K43" s="32">
        <v>100</v>
      </c>
      <c r="L43" s="32">
        <v>100</v>
      </c>
      <c r="M43" s="32">
        <v>100</v>
      </c>
      <c r="N43" s="32">
        <v>100</v>
      </c>
      <c r="O43" s="32">
        <v>100</v>
      </c>
      <c r="P43" s="32">
        <v>100</v>
      </c>
      <c r="Q43" s="32">
        <v>100</v>
      </c>
      <c r="R43" s="32">
        <v>100</v>
      </c>
      <c r="S43" s="32">
        <v>100</v>
      </c>
      <c r="T43" s="32">
        <v>99</v>
      </c>
      <c r="U43" s="32">
        <v>100</v>
      </c>
      <c r="V43" s="32">
        <v>100</v>
      </c>
      <c r="W43" s="104">
        <f t="shared" si="0"/>
        <v>99.916666666666671</v>
      </c>
    </row>
    <row r="44" spans="1:23" s="1" customFormat="1" ht="12" x14ac:dyDescent="0.2">
      <c r="A44" s="29">
        <v>39130000</v>
      </c>
      <c r="B44" s="29" t="s">
        <v>440</v>
      </c>
      <c r="C44" s="29" t="s">
        <v>12</v>
      </c>
      <c r="D44" s="29" t="s">
        <v>13</v>
      </c>
      <c r="E44" s="29" t="s">
        <v>14</v>
      </c>
      <c r="F44" s="29" t="s">
        <v>83</v>
      </c>
      <c r="G44" s="29" t="s">
        <v>16</v>
      </c>
      <c r="H44" s="29" t="s">
        <v>78</v>
      </c>
      <c r="I44" s="29" t="s">
        <v>75</v>
      </c>
      <c r="J44" s="30">
        <v>40664</v>
      </c>
      <c r="K44" s="31">
        <v>48</v>
      </c>
      <c r="L44" s="31">
        <v>70</v>
      </c>
      <c r="M44" s="31">
        <v>70</v>
      </c>
      <c r="N44" s="32">
        <v>99</v>
      </c>
      <c r="O44" s="31">
        <v>75</v>
      </c>
      <c r="P44" s="32">
        <v>95</v>
      </c>
      <c r="Q44" s="32">
        <v>97</v>
      </c>
      <c r="R44" s="32">
        <v>92</v>
      </c>
      <c r="S44" s="31">
        <v>18</v>
      </c>
      <c r="T44" s="31">
        <v>8</v>
      </c>
      <c r="U44" s="32">
        <v>94</v>
      </c>
      <c r="V44" s="31">
        <v>61</v>
      </c>
      <c r="W44" s="104">
        <f t="shared" si="0"/>
        <v>68.916666666666671</v>
      </c>
    </row>
    <row r="45" spans="1:23" s="1" customFormat="1" ht="12" x14ac:dyDescent="0.2">
      <c r="A45" s="29">
        <v>836098</v>
      </c>
      <c r="B45" s="29" t="s">
        <v>440</v>
      </c>
      <c r="C45" s="29" t="s">
        <v>19</v>
      </c>
      <c r="D45" s="29" t="s">
        <v>13</v>
      </c>
      <c r="E45" s="29" t="s">
        <v>14</v>
      </c>
      <c r="F45" s="29" t="s">
        <v>83</v>
      </c>
      <c r="G45" s="29" t="s">
        <v>20</v>
      </c>
      <c r="H45" s="29" t="s">
        <v>78</v>
      </c>
      <c r="I45" s="29" t="s">
        <v>75</v>
      </c>
      <c r="J45" s="30">
        <v>40664</v>
      </c>
      <c r="K45" s="33">
        <v>85</v>
      </c>
      <c r="L45" s="31">
        <v>77</v>
      </c>
      <c r="M45" s="32">
        <v>100</v>
      </c>
      <c r="N45" s="32">
        <v>100</v>
      </c>
      <c r="O45" s="32">
        <v>100</v>
      </c>
      <c r="P45" s="32">
        <v>100</v>
      </c>
      <c r="Q45" s="32">
        <v>100</v>
      </c>
      <c r="R45" s="32">
        <v>100</v>
      </c>
      <c r="S45" s="32">
        <v>100</v>
      </c>
      <c r="T45" s="32">
        <v>100</v>
      </c>
      <c r="U45" s="32">
        <v>100</v>
      </c>
      <c r="V45" s="32">
        <v>100</v>
      </c>
      <c r="W45" s="104">
        <f t="shared" si="0"/>
        <v>96.833333333333329</v>
      </c>
    </row>
    <row r="46" spans="1:23" s="1" customFormat="1" ht="12" x14ac:dyDescent="0.2">
      <c r="A46" s="29">
        <v>39082800</v>
      </c>
      <c r="B46" s="29" t="s">
        <v>178</v>
      </c>
      <c r="C46" s="29" t="s">
        <v>12</v>
      </c>
      <c r="D46" s="29" t="s">
        <v>13</v>
      </c>
      <c r="E46" s="29" t="s">
        <v>14</v>
      </c>
      <c r="F46" s="29" t="s">
        <v>15</v>
      </c>
      <c r="G46" s="29" t="s">
        <v>16</v>
      </c>
      <c r="H46" s="29" t="s">
        <v>17</v>
      </c>
      <c r="I46" s="29" t="s">
        <v>75</v>
      </c>
      <c r="J46" s="30">
        <v>41030</v>
      </c>
      <c r="K46" s="32">
        <v>100</v>
      </c>
      <c r="L46" s="32">
        <v>100</v>
      </c>
      <c r="M46" s="32">
        <v>100</v>
      </c>
      <c r="N46" s="32">
        <v>100</v>
      </c>
      <c r="O46" s="32">
        <v>100</v>
      </c>
      <c r="P46" s="32">
        <v>100</v>
      </c>
      <c r="Q46" s="32">
        <v>100</v>
      </c>
      <c r="R46" s="32">
        <v>100</v>
      </c>
      <c r="S46" s="32">
        <v>100</v>
      </c>
      <c r="T46" s="32">
        <v>100</v>
      </c>
      <c r="U46" s="32">
        <v>100</v>
      </c>
      <c r="V46" s="32">
        <v>100</v>
      </c>
      <c r="W46" s="104">
        <f t="shared" si="0"/>
        <v>100</v>
      </c>
    </row>
    <row r="47" spans="1:23" s="1" customFormat="1" ht="12" x14ac:dyDescent="0.2">
      <c r="A47" s="29">
        <v>735171</v>
      </c>
      <c r="B47" s="29" t="s">
        <v>178</v>
      </c>
      <c r="C47" s="29" t="s">
        <v>19</v>
      </c>
      <c r="D47" s="29" t="s">
        <v>13</v>
      </c>
      <c r="E47" s="29" t="s">
        <v>14</v>
      </c>
      <c r="F47" s="29" t="s">
        <v>15</v>
      </c>
      <c r="G47" s="29" t="s">
        <v>20</v>
      </c>
      <c r="H47" s="29" t="s">
        <v>17</v>
      </c>
      <c r="I47" s="29" t="s">
        <v>75</v>
      </c>
      <c r="J47" s="30">
        <v>41030</v>
      </c>
      <c r="K47" s="32">
        <v>100</v>
      </c>
      <c r="L47" s="32">
        <v>100</v>
      </c>
      <c r="M47" s="32">
        <v>100</v>
      </c>
      <c r="N47" s="32">
        <v>100</v>
      </c>
      <c r="O47" s="32">
        <v>100</v>
      </c>
      <c r="P47" s="32">
        <v>100</v>
      </c>
      <c r="Q47" s="32">
        <v>100</v>
      </c>
      <c r="R47" s="32">
        <v>100</v>
      </c>
      <c r="S47" s="32">
        <v>100</v>
      </c>
      <c r="T47" s="32">
        <v>100</v>
      </c>
      <c r="U47" s="32">
        <v>100</v>
      </c>
      <c r="V47" s="32">
        <v>100</v>
      </c>
      <c r="W47" s="104">
        <f t="shared" si="0"/>
        <v>100</v>
      </c>
    </row>
    <row r="48" spans="1:23" s="1" customFormat="1" ht="12" x14ac:dyDescent="0.2">
      <c r="A48" s="29">
        <v>39170000</v>
      </c>
      <c r="B48" s="29" t="s">
        <v>441</v>
      </c>
      <c r="C48" s="29" t="s">
        <v>12</v>
      </c>
      <c r="D48" s="29" t="s">
        <v>13</v>
      </c>
      <c r="E48" s="29" t="s">
        <v>14</v>
      </c>
      <c r="F48" s="29" t="s">
        <v>83</v>
      </c>
      <c r="G48" s="29" t="s">
        <v>16</v>
      </c>
      <c r="H48" s="29" t="s">
        <v>78</v>
      </c>
      <c r="I48" s="29" t="s">
        <v>75</v>
      </c>
      <c r="J48" s="30">
        <v>40603</v>
      </c>
      <c r="K48" s="32">
        <v>100</v>
      </c>
      <c r="L48" s="32">
        <v>99</v>
      </c>
      <c r="M48" s="32">
        <v>100</v>
      </c>
      <c r="N48" s="31">
        <v>60</v>
      </c>
      <c r="O48" s="31">
        <v>73</v>
      </c>
      <c r="P48" s="31">
        <v>78</v>
      </c>
      <c r="Q48" s="32">
        <v>94</v>
      </c>
      <c r="R48" s="31">
        <v>17</v>
      </c>
      <c r="S48" s="33">
        <v>85</v>
      </c>
      <c r="T48" s="32">
        <v>99</v>
      </c>
      <c r="U48" s="32">
        <v>99</v>
      </c>
      <c r="V48" s="32">
        <v>100</v>
      </c>
      <c r="W48" s="104">
        <f t="shared" si="0"/>
        <v>83.666666666666671</v>
      </c>
    </row>
    <row r="49" spans="1:23" s="1" customFormat="1" ht="12" x14ac:dyDescent="0.2">
      <c r="A49" s="29">
        <v>835068</v>
      </c>
      <c r="B49" s="29" t="s">
        <v>441</v>
      </c>
      <c r="C49" s="29" t="s">
        <v>19</v>
      </c>
      <c r="D49" s="29" t="s">
        <v>13</v>
      </c>
      <c r="E49" s="29" t="s">
        <v>14</v>
      </c>
      <c r="F49" s="29" t="s">
        <v>83</v>
      </c>
      <c r="G49" s="29" t="s">
        <v>20</v>
      </c>
      <c r="H49" s="29" t="s">
        <v>78</v>
      </c>
      <c r="I49" s="29" t="s">
        <v>75</v>
      </c>
      <c r="J49" s="30">
        <v>40603</v>
      </c>
      <c r="K49" s="32">
        <v>100</v>
      </c>
      <c r="L49" s="32">
        <v>99</v>
      </c>
      <c r="M49" s="32">
        <v>100</v>
      </c>
      <c r="N49" s="32">
        <v>100</v>
      </c>
      <c r="O49" s="32">
        <v>100</v>
      </c>
      <c r="P49" s="32">
        <v>100</v>
      </c>
      <c r="Q49" s="32">
        <v>95</v>
      </c>
      <c r="R49" s="31">
        <v>21</v>
      </c>
      <c r="S49" s="32">
        <v>97</v>
      </c>
      <c r="T49" s="32">
        <v>99</v>
      </c>
      <c r="U49" s="32">
        <v>99</v>
      </c>
      <c r="V49" s="32">
        <v>100</v>
      </c>
      <c r="W49" s="104">
        <f t="shared" si="0"/>
        <v>92.5</v>
      </c>
    </row>
    <row r="50" spans="1:23" s="1" customFormat="1" ht="11.25" customHeight="1" x14ac:dyDescent="0.2">
      <c r="A50" s="136" t="s">
        <v>55</v>
      </c>
      <c r="B50" s="137"/>
      <c r="C50" s="137"/>
      <c r="D50" s="137"/>
      <c r="E50" s="137"/>
      <c r="F50" s="137"/>
      <c r="G50" s="137"/>
      <c r="H50" s="137"/>
      <c r="I50" s="137"/>
      <c r="J50" s="138"/>
      <c r="K50" s="31">
        <v>78</v>
      </c>
      <c r="L50" s="31">
        <v>77</v>
      </c>
      <c r="M50" s="31">
        <v>74</v>
      </c>
      <c r="N50" s="33">
        <v>85</v>
      </c>
      <c r="O50" s="33">
        <v>86</v>
      </c>
      <c r="P50" s="33">
        <v>84</v>
      </c>
      <c r="Q50" s="33">
        <v>87</v>
      </c>
      <c r="R50" s="33">
        <v>82</v>
      </c>
      <c r="S50" s="33">
        <v>86</v>
      </c>
      <c r="T50" s="33">
        <v>85</v>
      </c>
      <c r="U50" s="33">
        <v>87</v>
      </c>
      <c r="V50" s="33">
        <v>87</v>
      </c>
      <c r="W50" s="65">
        <f t="shared" si="0"/>
        <v>83.166666666666671</v>
      </c>
    </row>
    <row r="51" spans="1:23" s="1" customFormat="1" ht="11.25" customHeight="1" x14ac:dyDescent="0.2">
      <c r="A51" s="29" t="s">
        <v>56</v>
      </c>
      <c r="B51" s="117" t="s">
        <v>57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9"/>
    </row>
    <row r="52" spans="1:23" s="1" customFormat="1" ht="11.25" customHeight="1" x14ac:dyDescent="0.2">
      <c r="A52" s="29" t="s">
        <v>58</v>
      </c>
      <c r="B52" s="117" t="s">
        <v>59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9"/>
    </row>
    <row r="53" spans="1:23" s="1" customFormat="1" ht="11.25" customHeight="1" x14ac:dyDescent="0.2">
      <c r="A53" s="29" t="s">
        <v>60</v>
      </c>
      <c r="B53" s="117" t="s">
        <v>61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9"/>
    </row>
    <row r="54" spans="1:23" s="1" customFormat="1" ht="11.25" customHeight="1" x14ac:dyDescent="0.2">
      <c r="A54" s="29" t="s">
        <v>60</v>
      </c>
      <c r="B54" s="117" t="s">
        <v>62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9"/>
    </row>
    <row r="55" spans="1:23" s="1" customFormat="1" ht="11.25" customHeight="1" x14ac:dyDescent="0.2">
      <c r="A55" s="29" t="s">
        <v>60</v>
      </c>
      <c r="B55" s="117" t="s">
        <v>63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9"/>
    </row>
    <row r="56" spans="1:23" s="1" customFormat="1" ht="11.25" customHeight="1" x14ac:dyDescent="0.2">
      <c r="A56" s="29" t="s">
        <v>64</v>
      </c>
      <c r="B56" s="117" t="s">
        <v>65</v>
      </c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</row>
    <row r="57" spans="1:23" s="1" customFormat="1" ht="11.25" customHeight="1" x14ac:dyDescent="0.2">
      <c r="A57" s="120" t="s">
        <v>66</v>
      </c>
      <c r="B57" s="121"/>
      <c r="C57" s="121"/>
      <c r="D57" s="121"/>
      <c r="E57" s="121"/>
      <c r="F57" s="122"/>
      <c r="G57" s="123" t="s">
        <v>67</v>
      </c>
      <c r="H57" s="124"/>
      <c r="I57" s="124"/>
      <c r="J57" s="124"/>
      <c r="K57" s="124"/>
      <c r="L57" s="125"/>
      <c r="M57" s="126" t="s">
        <v>68</v>
      </c>
      <c r="N57" s="127"/>
      <c r="O57" s="127"/>
      <c r="P57" s="127"/>
      <c r="Q57" s="127"/>
      <c r="R57" s="128"/>
      <c r="S57" s="129" t="s">
        <v>69</v>
      </c>
      <c r="T57" s="130"/>
      <c r="U57" s="130"/>
      <c r="V57" s="130"/>
      <c r="W57" s="131"/>
    </row>
    <row r="58" spans="1:23" s="1" customFormat="1" ht="11.25" x14ac:dyDescent="0.2">
      <c r="A58" s="114" t="s">
        <v>70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6"/>
    </row>
  </sheetData>
  <mergeCells count="14">
    <mergeCell ref="A58:W58"/>
    <mergeCell ref="B54:W54"/>
    <mergeCell ref="B55:W55"/>
    <mergeCell ref="B56:W56"/>
    <mergeCell ref="A57:F57"/>
    <mergeCell ref="G57:L57"/>
    <mergeCell ref="M57:R57"/>
    <mergeCell ref="S57:W57"/>
    <mergeCell ref="B53:W53"/>
    <mergeCell ref="A1:V1"/>
    <mergeCell ref="A2:V2"/>
    <mergeCell ref="A50:J50"/>
    <mergeCell ref="B51:W51"/>
    <mergeCell ref="B52:W52"/>
  </mergeCells>
  <printOptions horizontalCentered="1"/>
  <pageMargins left="0.19685039370078741" right="0.19685039370078741" top="0.39370078740157483" bottom="0.19685039370078741" header="0.19685039370078741" footer="0.19685039370078741"/>
  <pageSetup paperSize="9" fitToHeight="2" orientation="landscape" verticalDpi="0" r:id="rId1"/>
  <ignoredErrors>
    <ignoredError sqref="W4:W50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X38"/>
  <sheetViews>
    <sheetView showGridLines="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10" bestFit="1" customWidth="1"/>
    <col min="2" max="2" width="19.8554687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9.85546875" bestFit="1" customWidth="1"/>
    <col min="8" max="8" width="3.85546875" bestFit="1" customWidth="1"/>
    <col min="9" max="9" width="3.140625" bestFit="1" customWidth="1"/>
    <col min="10" max="10" width="5.85546875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4" s="1" customFormat="1" ht="13.5" customHeight="1" x14ac:dyDescent="0.2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</row>
    <row r="2" spans="1:24" s="1" customFormat="1" ht="12.75" customHeight="1" x14ac:dyDescent="0.2">
      <c r="A2" s="134" t="s">
        <v>533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67"/>
    </row>
    <row r="3" spans="1:24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5" t="s">
        <v>338</v>
      </c>
    </row>
    <row r="4" spans="1:24" s="1" customFormat="1" ht="12" x14ac:dyDescent="0.2">
      <c r="A4" s="29">
        <v>34020000</v>
      </c>
      <c r="B4" s="29" t="s">
        <v>442</v>
      </c>
      <c r="C4" s="29" t="s">
        <v>12</v>
      </c>
      <c r="D4" s="29" t="s">
        <v>13</v>
      </c>
      <c r="E4" s="29" t="s">
        <v>14</v>
      </c>
      <c r="F4" s="29" t="s">
        <v>83</v>
      </c>
      <c r="G4" s="29" t="s">
        <v>16</v>
      </c>
      <c r="H4" s="29" t="s">
        <v>78</v>
      </c>
      <c r="I4" s="29" t="s">
        <v>126</v>
      </c>
      <c r="J4" s="30">
        <v>40634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31">
        <v>15</v>
      </c>
      <c r="W4" s="104">
        <f>AVERAGE(K4:V4)</f>
        <v>15</v>
      </c>
      <c r="X4" s="4" t="s">
        <v>561</v>
      </c>
    </row>
    <row r="5" spans="1:24" s="1" customFormat="1" ht="12" x14ac:dyDescent="0.2">
      <c r="A5" s="29">
        <v>945011</v>
      </c>
      <c r="B5" s="29" t="s">
        <v>442</v>
      </c>
      <c r="C5" s="29" t="s">
        <v>19</v>
      </c>
      <c r="D5" s="29" t="s">
        <v>13</v>
      </c>
      <c r="E5" s="29" t="s">
        <v>14</v>
      </c>
      <c r="F5" s="29" t="s">
        <v>83</v>
      </c>
      <c r="G5" s="29" t="s">
        <v>20</v>
      </c>
      <c r="H5" s="29" t="s">
        <v>78</v>
      </c>
      <c r="I5" s="29" t="s">
        <v>126</v>
      </c>
      <c r="J5" s="30">
        <v>40634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31">
        <v>15</v>
      </c>
      <c r="W5" s="104">
        <f t="shared" ref="W5:W30" si="0">AVERAGE(K5:V5)</f>
        <v>15</v>
      </c>
    </row>
    <row r="6" spans="1:24" s="1" customFormat="1" ht="12" x14ac:dyDescent="0.2">
      <c r="A6" s="42">
        <v>34130000</v>
      </c>
      <c r="B6" s="42" t="s">
        <v>534</v>
      </c>
      <c r="C6" s="29" t="s">
        <v>12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17</v>
      </c>
      <c r="I6" s="29" t="s">
        <v>126</v>
      </c>
      <c r="J6" s="30">
        <v>42186</v>
      </c>
      <c r="K6" s="32">
        <v>97</v>
      </c>
      <c r="L6" s="32">
        <v>95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  <c r="R6" s="32">
        <v>93</v>
      </c>
      <c r="S6" s="32">
        <v>80</v>
      </c>
      <c r="T6" s="32">
        <v>98</v>
      </c>
      <c r="U6" s="32">
        <v>96</v>
      </c>
      <c r="V6" s="32">
        <v>97</v>
      </c>
      <c r="W6" s="104">
        <f t="shared" si="0"/>
        <v>96.333333333333329</v>
      </c>
    </row>
    <row r="7" spans="1:24" s="1" customFormat="1" ht="12" x14ac:dyDescent="0.2">
      <c r="A7" s="42">
        <v>746006</v>
      </c>
      <c r="B7" s="42" t="s">
        <v>534</v>
      </c>
      <c r="C7" s="29" t="s">
        <v>19</v>
      </c>
      <c r="D7" s="29" t="s">
        <v>13</v>
      </c>
      <c r="E7" s="29" t="s">
        <v>14</v>
      </c>
      <c r="F7" s="29" t="s">
        <v>15</v>
      </c>
      <c r="G7" s="29" t="s">
        <v>20</v>
      </c>
      <c r="H7" s="29" t="s">
        <v>17</v>
      </c>
      <c r="I7" s="29" t="s">
        <v>126</v>
      </c>
      <c r="J7" s="30">
        <v>42186</v>
      </c>
      <c r="K7" s="32">
        <v>97</v>
      </c>
      <c r="L7" s="32">
        <v>95</v>
      </c>
      <c r="M7" s="32">
        <v>100</v>
      </c>
      <c r="N7" s="32">
        <v>100</v>
      </c>
      <c r="O7" s="32">
        <v>100</v>
      </c>
      <c r="P7" s="32">
        <v>100</v>
      </c>
      <c r="Q7" s="32">
        <v>100</v>
      </c>
      <c r="R7" s="32">
        <v>93</v>
      </c>
      <c r="S7" s="32">
        <v>80</v>
      </c>
      <c r="T7" s="32">
        <v>98</v>
      </c>
      <c r="U7" s="32">
        <v>96</v>
      </c>
      <c r="V7" s="32">
        <v>97</v>
      </c>
      <c r="W7" s="104">
        <f t="shared" si="0"/>
        <v>96.333333333333329</v>
      </c>
    </row>
    <row r="8" spans="1:24" s="1" customFormat="1" ht="12" x14ac:dyDescent="0.2">
      <c r="A8" s="42">
        <v>34820000</v>
      </c>
      <c r="B8" s="42" t="s">
        <v>535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16</v>
      </c>
      <c r="H8" s="29" t="s">
        <v>17</v>
      </c>
      <c r="I8" s="29" t="s">
        <v>126</v>
      </c>
      <c r="J8" s="30">
        <v>41091</v>
      </c>
      <c r="K8" s="32">
        <v>99</v>
      </c>
      <c r="L8" s="32">
        <v>98</v>
      </c>
      <c r="M8" s="32">
        <v>100</v>
      </c>
      <c r="N8" s="31">
        <v>42</v>
      </c>
      <c r="O8" s="31">
        <v>1</v>
      </c>
      <c r="P8" s="32">
        <v>100</v>
      </c>
      <c r="Q8" s="32">
        <v>100</v>
      </c>
      <c r="R8" s="32">
        <v>100</v>
      </c>
      <c r="S8" s="32">
        <v>99</v>
      </c>
      <c r="T8" s="32">
        <v>99</v>
      </c>
      <c r="U8" s="32">
        <v>97</v>
      </c>
      <c r="V8" s="32">
        <v>98</v>
      </c>
      <c r="W8" s="104">
        <f t="shared" si="0"/>
        <v>86.083333333333329</v>
      </c>
    </row>
    <row r="9" spans="1:24" s="1" customFormat="1" ht="12" x14ac:dyDescent="0.2">
      <c r="A9" s="42">
        <v>442021</v>
      </c>
      <c r="B9" s="42" t="s">
        <v>535</v>
      </c>
      <c r="C9" s="29" t="s">
        <v>19</v>
      </c>
      <c r="D9" s="29" t="s">
        <v>13</v>
      </c>
      <c r="E9" s="29" t="s">
        <v>14</v>
      </c>
      <c r="F9" s="29" t="s">
        <v>15</v>
      </c>
      <c r="G9" s="29" t="s">
        <v>20</v>
      </c>
      <c r="H9" s="29" t="s">
        <v>17</v>
      </c>
      <c r="I9" s="29" t="s">
        <v>126</v>
      </c>
      <c r="J9" s="30">
        <v>41091</v>
      </c>
      <c r="K9" s="32">
        <v>99</v>
      </c>
      <c r="L9" s="32">
        <v>98</v>
      </c>
      <c r="M9" s="32">
        <v>100</v>
      </c>
      <c r="N9" s="32">
        <v>100</v>
      </c>
      <c r="O9" s="31">
        <v>74</v>
      </c>
      <c r="P9" s="32">
        <v>100</v>
      </c>
      <c r="Q9" s="32">
        <v>100</v>
      </c>
      <c r="R9" s="32">
        <v>100</v>
      </c>
      <c r="S9" s="32">
        <v>99</v>
      </c>
      <c r="T9" s="32">
        <v>99</v>
      </c>
      <c r="U9" s="32">
        <v>97</v>
      </c>
      <c r="V9" s="32">
        <v>98</v>
      </c>
      <c r="W9" s="104">
        <f t="shared" si="0"/>
        <v>97</v>
      </c>
    </row>
    <row r="10" spans="1:24" s="1" customFormat="1" ht="12" x14ac:dyDescent="0.2">
      <c r="A10" s="42">
        <v>34930000</v>
      </c>
      <c r="B10" s="42" t="s">
        <v>159</v>
      </c>
      <c r="C10" s="29" t="s">
        <v>12</v>
      </c>
      <c r="D10" s="29" t="s">
        <v>13</v>
      </c>
      <c r="E10" s="29" t="s">
        <v>14</v>
      </c>
      <c r="F10" s="29" t="s">
        <v>15</v>
      </c>
      <c r="G10" s="29" t="s">
        <v>16</v>
      </c>
      <c r="H10" s="29" t="s">
        <v>17</v>
      </c>
      <c r="I10" s="29" t="s">
        <v>179</v>
      </c>
      <c r="J10" s="30">
        <v>41061</v>
      </c>
      <c r="K10" s="32">
        <v>99</v>
      </c>
      <c r="L10" s="32">
        <v>97</v>
      </c>
      <c r="M10" s="32">
        <v>100</v>
      </c>
      <c r="N10" s="31">
        <v>42</v>
      </c>
      <c r="O10" s="31">
        <v>0</v>
      </c>
      <c r="P10" s="31">
        <v>71</v>
      </c>
      <c r="Q10" s="32">
        <v>100</v>
      </c>
      <c r="R10" s="32">
        <v>100</v>
      </c>
      <c r="S10" s="32">
        <v>99</v>
      </c>
      <c r="T10" s="32">
        <v>99</v>
      </c>
      <c r="U10" s="32">
        <v>96</v>
      </c>
      <c r="V10" s="32">
        <v>98</v>
      </c>
      <c r="W10" s="104">
        <f t="shared" si="0"/>
        <v>83.416666666666671</v>
      </c>
    </row>
    <row r="11" spans="1:24" s="1" customFormat="1" ht="12" x14ac:dyDescent="0.2">
      <c r="A11" s="42">
        <v>442005</v>
      </c>
      <c r="B11" s="42" t="s">
        <v>159</v>
      </c>
      <c r="C11" s="29" t="s">
        <v>19</v>
      </c>
      <c r="D11" s="29" t="s">
        <v>13</v>
      </c>
      <c r="E11" s="29" t="s">
        <v>14</v>
      </c>
      <c r="F11" s="29" t="s">
        <v>15</v>
      </c>
      <c r="G11" s="29" t="s">
        <v>20</v>
      </c>
      <c r="H11" s="29" t="s">
        <v>17</v>
      </c>
      <c r="I11" s="29" t="s">
        <v>179</v>
      </c>
      <c r="J11" s="30">
        <v>41061</v>
      </c>
      <c r="K11" s="32">
        <v>99</v>
      </c>
      <c r="L11" s="32">
        <v>97</v>
      </c>
      <c r="M11" s="32">
        <v>100</v>
      </c>
      <c r="N11" s="33">
        <v>89</v>
      </c>
      <c r="O11" s="31">
        <v>41</v>
      </c>
      <c r="P11" s="32">
        <v>100</v>
      </c>
      <c r="Q11" s="32">
        <v>100</v>
      </c>
      <c r="R11" s="32">
        <v>100</v>
      </c>
      <c r="S11" s="32">
        <v>99</v>
      </c>
      <c r="T11" s="32">
        <v>99</v>
      </c>
      <c r="U11" s="32">
        <v>96</v>
      </c>
      <c r="V11" s="32">
        <v>98</v>
      </c>
      <c r="W11" s="104">
        <f t="shared" si="0"/>
        <v>93.166666666666671</v>
      </c>
    </row>
    <row r="12" spans="1:24" s="1" customFormat="1" ht="12" x14ac:dyDescent="0.2">
      <c r="A12" s="29">
        <v>34040500</v>
      </c>
      <c r="B12" s="29" t="s">
        <v>536</v>
      </c>
      <c r="C12" s="29" t="s">
        <v>12</v>
      </c>
      <c r="D12" s="29" t="s">
        <v>13</v>
      </c>
      <c r="E12" s="29" t="s">
        <v>14</v>
      </c>
      <c r="F12" s="29" t="s">
        <v>15</v>
      </c>
      <c r="G12" s="29" t="s">
        <v>16</v>
      </c>
      <c r="H12" s="29" t="s">
        <v>17</v>
      </c>
      <c r="I12" s="29" t="s">
        <v>179</v>
      </c>
      <c r="J12" s="30">
        <v>41122</v>
      </c>
      <c r="K12" s="32">
        <v>97</v>
      </c>
      <c r="L12" s="32">
        <v>96</v>
      </c>
      <c r="M12" s="32">
        <v>100</v>
      </c>
      <c r="N12" s="32">
        <v>100</v>
      </c>
      <c r="O12" s="32">
        <v>100</v>
      </c>
      <c r="P12" s="32">
        <v>100</v>
      </c>
      <c r="Q12" s="32">
        <v>100</v>
      </c>
      <c r="R12" s="32">
        <v>100</v>
      </c>
      <c r="S12" s="32">
        <v>99</v>
      </c>
      <c r="T12" s="32">
        <v>98</v>
      </c>
      <c r="U12" s="32">
        <v>96</v>
      </c>
      <c r="V12" s="32">
        <v>97</v>
      </c>
      <c r="W12" s="104">
        <f t="shared" si="0"/>
        <v>98.583333333333329</v>
      </c>
    </row>
    <row r="13" spans="1:24" s="1" customFormat="1" ht="12" x14ac:dyDescent="0.2">
      <c r="A13" s="29">
        <v>0</v>
      </c>
      <c r="B13" s="29" t="s">
        <v>536</v>
      </c>
      <c r="C13" s="29" t="s">
        <v>19</v>
      </c>
      <c r="D13" s="29" t="s">
        <v>13</v>
      </c>
      <c r="E13" s="29" t="s">
        <v>14</v>
      </c>
      <c r="F13" s="29" t="s">
        <v>15</v>
      </c>
      <c r="G13" s="29" t="s">
        <v>20</v>
      </c>
      <c r="H13" s="29" t="s">
        <v>17</v>
      </c>
      <c r="I13" s="29" t="s">
        <v>179</v>
      </c>
      <c r="J13" s="30">
        <v>41122</v>
      </c>
      <c r="K13" s="32">
        <v>97</v>
      </c>
      <c r="L13" s="32">
        <v>96</v>
      </c>
      <c r="M13" s="32">
        <v>99</v>
      </c>
      <c r="N13" s="32">
        <v>100</v>
      </c>
      <c r="O13" s="32">
        <v>100</v>
      </c>
      <c r="P13" s="32">
        <v>100</v>
      </c>
      <c r="Q13" s="32">
        <v>100</v>
      </c>
      <c r="R13" s="32">
        <v>100</v>
      </c>
      <c r="S13" s="32">
        <v>99</v>
      </c>
      <c r="T13" s="32">
        <v>98</v>
      </c>
      <c r="U13" s="32">
        <v>96</v>
      </c>
      <c r="V13" s="32">
        <v>97</v>
      </c>
      <c r="W13" s="104">
        <f t="shared" si="0"/>
        <v>98.5</v>
      </c>
    </row>
    <row r="14" spans="1:24" s="1" customFormat="1" ht="12" x14ac:dyDescent="0.2">
      <c r="A14" s="29">
        <v>34010000</v>
      </c>
      <c r="B14" s="29" t="s">
        <v>537</v>
      </c>
      <c r="C14" s="29" t="s">
        <v>12</v>
      </c>
      <c r="D14" s="29" t="s">
        <v>13</v>
      </c>
      <c r="E14" s="29" t="s">
        <v>14</v>
      </c>
      <c r="F14" s="29" t="s">
        <v>15</v>
      </c>
      <c r="G14" s="29" t="s">
        <v>16</v>
      </c>
      <c r="H14" s="29" t="s">
        <v>17</v>
      </c>
      <c r="I14" s="29" t="s">
        <v>126</v>
      </c>
      <c r="J14" s="30">
        <v>41122</v>
      </c>
      <c r="K14" s="32">
        <v>97</v>
      </c>
      <c r="L14" s="32">
        <v>96</v>
      </c>
      <c r="M14" s="31">
        <v>38</v>
      </c>
      <c r="N14" s="31">
        <v>0</v>
      </c>
      <c r="O14" s="31">
        <v>23</v>
      </c>
      <c r="P14" s="33">
        <v>87</v>
      </c>
      <c r="Q14" s="32">
        <v>97</v>
      </c>
      <c r="R14" s="32">
        <v>94</v>
      </c>
      <c r="S14" s="32">
        <v>99</v>
      </c>
      <c r="T14" s="32">
        <v>98</v>
      </c>
      <c r="U14" s="32">
        <v>95</v>
      </c>
      <c r="V14" s="32">
        <v>95</v>
      </c>
      <c r="W14" s="104">
        <f t="shared" si="0"/>
        <v>76.583333333333329</v>
      </c>
    </row>
    <row r="15" spans="1:24" s="1" customFormat="1" ht="12" x14ac:dyDescent="0.2">
      <c r="A15" s="29">
        <v>945017</v>
      </c>
      <c r="B15" s="29" t="s">
        <v>537</v>
      </c>
      <c r="C15" s="29" t="s">
        <v>19</v>
      </c>
      <c r="D15" s="29" t="s">
        <v>13</v>
      </c>
      <c r="E15" s="29" t="s">
        <v>14</v>
      </c>
      <c r="F15" s="29" t="s">
        <v>15</v>
      </c>
      <c r="G15" s="29" t="s">
        <v>20</v>
      </c>
      <c r="H15" s="29" t="s">
        <v>17</v>
      </c>
      <c r="I15" s="29" t="s">
        <v>126</v>
      </c>
      <c r="J15" s="30">
        <v>41122</v>
      </c>
      <c r="K15" s="32">
        <v>97</v>
      </c>
      <c r="L15" s="32">
        <v>96</v>
      </c>
      <c r="M15" s="32">
        <v>100</v>
      </c>
      <c r="N15" s="32">
        <v>100</v>
      </c>
      <c r="O15" s="32">
        <v>100</v>
      </c>
      <c r="P15" s="32">
        <v>100</v>
      </c>
      <c r="Q15" s="32">
        <v>100</v>
      </c>
      <c r="R15" s="32">
        <v>100</v>
      </c>
      <c r="S15" s="32">
        <v>99</v>
      </c>
      <c r="T15" s="32">
        <v>98</v>
      </c>
      <c r="U15" s="32">
        <v>96</v>
      </c>
      <c r="V15" s="32">
        <v>97</v>
      </c>
      <c r="W15" s="104">
        <f t="shared" si="0"/>
        <v>98.583333333333329</v>
      </c>
    </row>
    <row r="16" spans="1:24" s="1" customFormat="1" ht="12" x14ac:dyDescent="0.2">
      <c r="A16" s="29">
        <v>34080000</v>
      </c>
      <c r="B16" s="29" t="s">
        <v>538</v>
      </c>
      <c r="C16" s="29" t="s">
        <v>12</v>
      </c>
      <c r="D16" s="29" t="s">
        <v>13</v>
      </c>
      <c r="E16" s="29" t="s">
        <v>14</v>
      </c>
      <c r="F16" s="29" t="s">
        <v>15</v>
      </c>
      <c r="G16" s="29" t="s">
        <v>16</v>
      </c>
      <c r="H16" s="29" t="s">
        <v>17</v>
      </c>
      <c r="I16" s="29" t="s">
        <v>179</v>
      </c>
      <c r="J16" s="30">
        <v>41122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104"/>
      <c r="X16" s="4" t="s">
        <v>562</v>
      </c>
    </row>
    <row r="17" spans="1:24" s="1" customFormat="1" ht="12" x14ac:dyDescent="0.2">
      <c r="A17" s="29">
        <v>844012</v>
      </c>
      <c r="B17" s="29" t="s">
        <v>538</v>
      </c>
      <c r="C17" s="29" t="s">
        <v>19</v>
      </c>
      <c r="D17" s="29" t="s">
        <v>13</v>
      </c>
      <c r="E17" s="29" t="s">
        <v>14</v>
      </c>
      <c r="F17" s="29" t="s">
        <v>15</v>
      </c>
      <c r="G17" s="29" t="s">
        <v>20</v>
      </c>
      <c r="H17" s="29" t="s">
        <v>17</v>
      </c>
      <c r="I17" s="29" t="s">
        <v>179</v>
      </c>
      <c r="J17" s="30">
        <v>41122</v>
      </c>
      <c r="K17" s="32">
        <v>97</v>
      </c>
      <c r="L17" s="31">
        <v>28</v>
      </c>
      <c r="M17" s="32">
        <v>100</v>
      </c>
      <c r="N17" s="32">
        <v>100</v>
      </c>
      <c r="O17" s="32">
        <v>100</v>
      </c>
      <c r="P17" s="32">
        <v>100</v>
      </c>
      <c r="Q17" s="32">
        <v>100</v>
      </c>
      <c r="R17" s="31">
        <v>73</v>
      </c>
      <c r="S17" s="31">
        <v>29</v>
      </c>
      <c r="T17" s="31">
        <v>23</v>
      </c>
      <c r="U17" s="31">
        <v>17</v>
      </c>
      <c r="V17" s="31">
        <v>15</v>
      </c>
      <c r="W17" s="104">
        <f t="shared" si="0"/>
        <v>65.166666666666671</v>
      </c>
    </row>
    <row r="18" spans="1:24" s="1" customFormat="1" ht="12" x14ac:dyDescent="0.2">
      <c r="A18" s="29">
        <v>0</v>
      </c>
      <c r="B18" s="29" t="s">
        <v>539</v>
      </c>
      <c r="C18" s="29" t="s">
        <v>12</v>
      </c>
      <c r="D18" s="29" t="s">
        <v>13</v>
      </c>
      <c r="E18" s="29" t="s">
        <v>14</v>
      </c>
      <c r="F18" s="29" t="s">
        <v>15</v>
      </c>
      <c r="G18" s="29" t="s">
        <v>27</v>
      </c>
      <c r="H18" s="29" t="s">
        <v>17</v>
      </c>
      <c r="I18" s="29" t="s">
        <v>126</v>
      </c>
      <c r="J18" s="30">
        <v>41122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104"/>
      <c r="X18" s="4" t="s">
        <v>562</v>
      </c>
    </row>
    <row r="19" spans="1:24" s="1" customFormat="1" ht="12" x14ac:dyDescent="0.2">
      <c r="A19" s="29">
        <v>946005</v>
      </c>
      <c r="B19" s="29" t="s">
        <v>539</v>
      </c>
      <c r="C19" s="29" t="s">
        <v>19</v>
      </c>
      <c r="D19" s="29" t="s">
        <v>13</v>
      </c>
      <c r="E19" s="29" t="s">
        <v>14</v>
      </c>
      <c r="F19" s="29" t="s">
        <v>15</v>
      </c>
      <c r="G19" s="29" t="s">
        <v>20</v>
      </c>
      <c r="H19" s="29" t="s">
        <v>17</v>
      </c>
      <c r="I19" s="29" t="s">
        <v>126</v>
      </c>
      <c r="J19" s="30">
        <v>41122</v>
      </c>
      <c r="K19" s="32">
        <v>97</v>
      </c>
      <c r="L19" s="32">
        <v>95</v>
      </c>
      <c r="M19" s="32">
        <v>100</v>
      </c>
      <c r="N19" s="32">
        <v>100</v>
      </c>
      <c r="O19" s="32">
        <v>100</v>
      </c>
      <c r="P19" s="32">
        <v>100</v>
      </c>
      <c r="Q19" s="32">
        <v>100</v>
      </c>
      <c r="R19" s="32">
        <v>100</v>
      </c>
      <c r="S19" s="32">
        <v>99</v>
      </c>
      <c r="T19" s="32">
        <v>98</v>
      </c>
      <c r="U19" s="32">
        <v>95</v>
      </c>
      <c r="V19" s="32">
        <v>97</v>
      </c>
      <c r="W19" s="104">
        <f t="shared" si="0"/>
        <v>98.416666666666671</v>
      </c>
    </row>
    <row r="20" spans="1:24" s="1" customFormat="1" ht="12" x14ac:dyDescent="0.2">
      <c r="A20" s="29">
        <v>34933000</v>
      </c>
      <c r="B20" s="29" t="s">
        <v>540</v>
      </c>
      <c r="C20" s="29" t="s">
        <v>12</v>
      </c>
      <c r="D20" s="29" t="s">
        <v>13</v>
      </c>
      <c r="E20" s="29" t="s">
        <v>14</v>
      </c>
      <c r="F20" s="29" t="s">
        <v>15</v>
      </c>
      <c r="G20" s="29" t="s">
        <v>27</v>
      </c>
      <c r="H20" s="29" t="s">
        <v>17</v>
      </c>
      <c r="I20" s="29" t="s">
        <v>179</v>
      </c>
      <c r="J20" s="30">
        <v>41061</v>
      </c>
      <c r="K20" s="31">
        <v>0</v>
      </c>
      <c r="L20" s="31">
        <v>57</v>
      </c>
      <c r="M20" s="32">
        <v>100</v>
      </c>
      <c r="N20" s="32">
        <v>100</v>
      </c>
      <c r="O20" s="32">
        <v>100</v>
      </c>
      <c r="P20" s="32">
        <v>99</v>
      </c>
      <c r="Q20" s="32">
        <v>100</v>
      </c>
      <c r="R20" s="32">
        <v>100</v>
      </c>
      <c r="S20" s="32">
        <v>99</v>
      </c>
      <c r="T20" s="32">
        <v>98</v>
      </c>
      <c r="U20" s="32">
        <v>96</v>
      </c>
      <c r="V20" s="32">
        <v>98</v>
      </c>
      <c r="W20" s="104">
        <f t="shared" si="0"/>
        <v>87.25</v>
      </c>
    </row>
    <row r="21" spans="1:24" s="1" customFormat="1" ht="12" x14ac:dyDescent="0.2">
      <c r="A21" s="29">
        <v>0</v>
      </c>
      <c r="B21" s="29" t="s">
        <v>540</v>
      </c>
      <c r="C21" s="29" t="s">
        <v>19</v>
      </c>
      <c r="D21" s="29" t="s">
        <v>13</v>
      </c>
      <c r="E21" s="29" t="s">
        <v>14</v>
      </c>
      <c r="F21" s="29" t="s">
        <v>15</v>
      </c>
      <c r="G21" s="29" t="s">
        <v>20</v>
      </c>
      <c r="H21" s="29" t="s">
        <v>17</v>
      </c>
      <c r="I21" s="29" t="s">
        <v>179</v>
      </c>
      <c r="J21" s="30">
        <v>41061</v>
      </c>
      <c r="K21" s="32">
        <v>99</v>
      </c>
      <c r="L21" s="32">
        <v>98</v>
      </c>
      <c r="M21" s="32">
        <v>100</v>
      </c>
      <c r="N21" s="32">
        <v>100</v>
      </c>
      <c r="O21" s="32">
        <v>100</v>
      </c>
      <c r="P21" s="32">
        <v>99</v>
      </c>
      <c r="Q21" s="32">
        <v>100</v>
      </c>
      <c r="R21" s="32">
        <v>100</v>
      </c>
      <c r="S21" s="32">
        <v>99</v>
      </c>
      <c r="T21" s="32">
        <v>98</v>
      </c>
      <c r="U21" s="32">
        <v>96</v>
      </c>
      <c r="V21" s="32">
        <v>98</v>
      </c>
      <c r="W21" s="104">
        <f t="shared" si="0"/>
        <v>98.916666666666671</v>
      </c>
    </row>
    <row r="22" spans="1:24" s="1" customFormat="1" ht="11.25" customHeight="1" x14ac:dyDescent="0.2">
      <c r="A22" s="29">
        <v>34936000</v>
      </c>
      <c r="B22" s="29" t="s">
        <v>541</v>
      </c>
      <c r="C22" s="29" t="s">
        <v>12</v>
      </c>
      <c r="D22" s="29" t="s">
        <v>13</v>
      </c>
      <c r="E22" s="29" t="s">
        <v>14</v>
      </c>
      <c r="F22" s="29" t="s">
        <v>15</v>
      </c>
      <c r="G22" s="29" t="s">
        <v>27</v>
      </c>
      <c r="H22" s="29" t="s">
        <v>17</v>
      </c>
      <c r="I22" s="29" t="s">
        <v>179</v>
      </c>
      <c r="J22" s="30">
        <v>41061</v>
      </c>
      <c r="K22" s="31">
        <v>0</v>
      </c>
      <c r="L22" s="31">
        <v>54</v>
      </c>
      <c r="M22" s="32">
        <v>100</v>
      </c>
      <c r="N22" s="32">
        <v>92</v>
      </c>
      <c r="O22" s="31">
        <v>41</v>
      </c>
      <c r="P22" s="32">
        <v>100</v>
      </c>
      <c r="Q22" s="32">
        <v>100</v>
      </c>
      <c r="R22" s="32">
        <v>100</v>
      </c>
      <c r="S22" s="32">
        <v>99</v>
      </c>
      <c r="T22" s="31">
        <v>50</v>
      </c>
      <c r="U22" s="32">
        <v>96</v>
      </c>
      <c r="V22" s="32">
        <v>98</v>
      </c>
      <c r="W22" s="104">
        <f t="shared" si="0"/>
        <v>77.5</v>
      </c>
    </row>
    <row r="23" spans="1:24" s="1" customFormat="1" ht="11.25" customHeight="1" x14ac:dyDescent="0.2">
      <c r="A23" s="29">
        <v>442020</v>
      </c>
      <c r="B23" s="29" t="s">
        <v>541</v>
      </c>
      <c r="C23" s="29" t="s">
        <v>19</v>
      </c>
      <c r="D23" s="29" t="s">
        <v>13</v>
      </c>
      <c r="E23" s="29" t="s">
        <v>14</v>
      </c>
      <c r="F23" s="29" t="s">
        <v>15</v>
      </c>
      <c r="G23" s="29" t="s">
        <v>20</v>
      </c>
      <c r="H23" s="29" t="s">
        <v>17</v>
      </c>
      <c r="I23" s="29" t="s">
        <v>179</v>
      </c>
      <c r="J23" s="30">
        <v>41061</v>
      </c>
      <c r="K23" s="32">
        <v>100</v>
      </c>
      <c r="L23" s="32">
        <v>97</v>
      </c>
      <c r="M23" s="32">
        <v>100</v>
      </c>
      <c r="N23" s="32">
        <v>92</v>
      </c>
      <c r="O23" s="31">
        <v>41</v>
      </c>
      <c r="P23" s="32">
        <v>100</v>
      </c>
      <c r="Q23" s="32">
        <v>100</v>
      </c>
      <c r="R23" s="32">
        <v>100</v>
      </c>
      <c r="S23" s="32">
        <v>99</v>
      </c>
      <c r="T23" s="31">
        <v>50</v>
      </c>
      <c r="U23" s="32">
        <v>96</v>
      </c>
      <c r="V23" s="32">
        <v>98</v>
      </c>
      <c r="W23" s="104">
        <f t="shared" si="0"/>
        <v>89.416666666666671</v>
      </c>
    </row>
    <row r="24" spans="1:24" s="1" customFormat="1" ht="11.25" customHeight="1" x14ac:dyDescent="0.2">
      <c r="A24" s="29">
        <v>34976000</v>
      </c>
      <c r="B24" s="29" t="s">
        <v>542</v>
      </c>
      <c r="C24" s="29" t="s">
        <v>12</v>
      </c>
      <c r="D24" s="29" t="s">
        <v>13</v>
      </c>
      <c r="E24" s="29" t="s">
        <v>14</v>
      </c>
      <c r="F24" s="29" t="s">
        <v>15</v>
      </c>
      <c r="G24" s="29" t="s">
        <v>16</v>
      </c>
      <c r="H24" s="29" t="s">
        <v>17</v>
      </c>
      <c r="I24" s="29" t="s">
        <v>179</v>
      </c>
      <c r="J24" s="30">
        <v>41091</v>
      </c>
      <c r="K24" s="32">
        <v>99</v>
      </c>
      <c r="L24" s="32">
        <v>98</v>
      </c>
      <c r="M24" s="32">
        <v>100</v>
      </c>
      <c r="N24" s="32">
        <v>100</v>
      </c>
      <c r="O24" s="32">
        <v>100</v>
      </c>
      <c r="P24" s="32">
        <v>100</v>
      </c>
      <c r="Q24" s="32">
        <v>100</v>
      </c>
      <c r="R24" s="32">
        <v>100</v>
      </c>
      <c r="S24" s="32">
        <v>99</v>
      </c>
      <c r="T24" s="32">
        <v>98</v>
      </c>
      <c r="U24" s="32">
        <v>96</v>
      </c>
      <c r="V24" s="32">
        <v>97</v>
      </c>
      <c r="W24" s="104">
        <f t="shared" si="0"/>
        <v>98.916666666666671</v>
      </c>
    </row>
    <row r="25" spans="1:24" s="1" customFormat="1" ht="11.25" customHeight="1" x14ac:dyDescent="0.2">
      <c r="A25" s="29">
        <v>341038</v>
      </c>
      <c r="B25" s="29" t="s">
        <v>542</v>
      </c>
      <c r="C25" s="29" t="s">
        <v>19</v>
      </c>
      <c r="D25" s="29" t="s">
        <v>13</v>
      </c>
      <c r="E25" s="29" t="s">
        <v>14</v>
      </c>
      <c r="F25" s="29" t="s">
        <v>15</v>
      </c>
      <c r="G25" s="29" t="s">
        <v>20</v>
      </c>
      <c r="H25" s="29" t="s">
        <v>17</v>
      </c>
      <c r="I25" s="29" t="s">
        <v>179</v>
      </c>
      <c r="J25" s="30">
        <v>41091</v>
      </c>
      <c r="K25" s="32">
        <v>99</v>
      </c>
      <c r="L25" s="32">
        <v>98</v>
      </c>
      <c r="M25" s="32">
        <v>100</v>
      </c>
      <c r="N25" s="32">
        <v>100</v>
      </c>
      <c r="O25" s="32">
        <v>100</v>
      </c>
      <c r="P25" s="32">
        <v>100</v>
      </c>
      <c r="Q25" s="32">
        <v>100</v>
      </c>
      <c r="R25" s="32">
        <v>100</v>
      </c>
      <c r="S25" s="32">
        <v>99</v>
      </c>
      <c r="T25" s="32">
        <v>98</v>
      </c>
      <c r="U25" s="32">
        <v>96</v>
      </c>
      <c r="V25" s="32">
        <v>97</v>
      </c>
      <c r="W25" s="104">
        <f t="shared" si="0"/>
        <v>98.916666666666671</v>
      </c>
    </row>
    <row r="26" spans="1:24" s="1" customFormat="1" ht="11.25" customHeight="1" x14ac:dyDescent="0.2">
      <c r="A26" s="29">
        <v>34233000</v>
      </c>
      <c r="B26" s="29" t="s">
        <v>543</v>
      </c>
      <c r="C26" s="29" t="s">
        <v>12</v>
      </c>
      <c r="D26" s="29" t="s">
        <v>13</v>
      </c>
      <c r="E26" s="29" t="s">
        <v>14</v>
      </c>
      <c r="F26" s="29" t="s">
        <v>15</v>
      </c>
      <c r="G26" s="29" t="s">
        <v>16</v>
      </c>
      <c r="H26" s="29" t="s">
        <v>17</v>
      </c>
      <c r="I26" s="29" t="s">
        <v>179</v>
      </c>
      <c r="J26" s="30">
        <v>41122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104">
        <f t="shared" si="0"/>
        <v>0</v>
      </c>
    </row>
    <row r="27" spans="1:24" s="1" customFormat="1" ht="11.25" customHeight="1" x14ac:dyDescent="0.2">
      <c r="A27" s="29">
        <v>944006</v>
      </c>
      <c r="B27" s="29" t="s">
        <v>543</v>
      </c>
      <c r="C27" s="29" t="s">
        <v>19</v>
      </c>
      <c r="D27" s="29" t="s">
        <v>13</v>
      </c>
      <c r="E27" s="29" t="s">
        <v>14</v>
      </c>
      <c r="F27" s="29" t="s">
        <v>15</v>
      </c>
      <c r="G27" s="29" t="s">
        <v>20</v>
      </c>
      <c r="H27" s="29" t="s">
        <v>17</v>
      </c>
      <c r="I27" s="29" t="s">
        <v>179</v>
      </c>
      <c r="J27" s="30">
        <v>41122</v>
      </c>
      <c r="K27" s="32">
        <v>97</v>
      </c>
      <c r="L27" s="32">
        <v>95</v>
      </c>
      <c r="M27" s="32">
        <v>100</v>
      </c>
      <c r="N27" s="32">
        <v>100</v>
      </c>
      <c r="O27" s="32">
        <v>100</v>
      </c>
      <c r="P27" s="32">
        <v>100</v>
      </c>
      <c r="Q27" s="32">
        <v>100</v>
      </c>
      <c r="R27" s="32">
        <v>100</v>
      </c>
      <c r="S27" s="32">
        <v>99</v>
      </c>
      <c r="T27" s="32">
        <v>98</v>
      </c>
      <c r="U27" s="31">
        <v>49</v>
      </c>
      <c r="V27" s="31">
        <v>0</v>
      </c>
      <c r="W27" s="104">
        <f t="shared" si="0"/>
        <v>86.5</v>
      </c>
    </row>
    <row r="28" spans="1:24" s="1" customFormat="1" ht="11.25" customHeight="1" x14ac:dyDescent="0.2">
      <c r="A28" s="29">
        <v>34800000</v>
      </c>
      <c r="B28" s="29" t="s">
        <v>443</v>
      </c>
      <c r="C28" s="29" t="s">
        <v>12</v>
      </c>
      <c r="D28" s="29" t="s">
        <v>13</v>
      </c>
      <c r="E28" s="29" t="s">
        <v>14</v>
      </c>
      <c r="F28" s="29"/>
      <c r="G28" s="29" t="s">
        <v>27</v>
      </c>
      <c r="H28" s="29"/>
      <c r="I28" s="29" t="s">
        <v>179</v>
      </c>
      <c r="J28" s="30">
        <v>42125</v>
      </c>
      <c r="K28" s="31">
        <v>46</v>
      </c>
      <c r="L28" s="31">
        <v>22</v>
      </c>
      <c r="M28" s="32">
        <v>98</v>
      </c>
      <c r="N28" s="31">
        <v>39</v>
      </c>
      <c r="O28" s="31">
        <v>0</v>
      </c>
      <c r="P28" s="31">
        <v>0</v>
      </c>
      <c r="Q28" s="31">
        <v>33</v>
      </c>
      <c r="R28" s="32">
        <v>100</v>
      </c>
      <c r="S28" s="32">
        <v>93</v>
      </c>
      <c r="T28" s="31">
        <v>50</v>
      </c>
      <c r="U28" s="31">
        <v>11</v>
      </c>
      <c r="V28" s="33">
        <v>81</v>
      </c>
      <c r="W28" s="104">
        <f t="shared" si="0"/>
        <v>47.75</v>
      </c>
    </row>
    <row r="29" spans="1:24" s="1" customFormat="1" ht="11.25" customHeight="1" x14ac:dyDescent="0.2">
      <c r="A29" s="29">
        <v>542025</v>
      </c>
      <c r="B29" s="29" t="s">
        <v>443</v>
      </c>
      <c r="C29" s="29" t="s">
        <v>19</v>
      </c>
      <c r="D29" s="29" t="s">
        <v>13</v>
      </c>
      <c r="E29" s="29" t="s">
        <v>14</v>
      </c>
      <c r="F29" s="29"/>
      <c r="G29" s="29" t="s">
        <v>20</v>
      </c>
      <c r="H29" s="29"/>
      <c r="I29" s="29" t="s">
        <v>179</v>
      </c>
      <c r="J29" s="30">
        <v>42125</v>
      </c>
      <c r="K29" s="31">
        <v>46</v>
      </c>
      <c r="L29" s="31">
        <v>22</v>
      </c>
      <c r="M29" s="31">
        <v>2</v>
      </c>
      <c r="N29" s="31">
        <v>19</v>
      </c>
      <c r="O29" s="31">
        <v>0</v>
      </c>
      <c r="P29" s="31">
        <v>0</v>
      </c>
      <c r="Q29" s="31">
        <v>33</v>
      </c>
      <c r="R29" s="32">
        <v>100</v>
      </c>
      <c r="S29" s="32">
        <v>93</v>
      </c>
      <c r="T29" s="31">
        <v>50</v>
      </c>
      <c r="U29" s="31">
        <v>11</v>
      </c>
      <c r="V29" s="32">
        <v>80</v>
      </c>
      <c r="W29" s="104">
        <f t="shared" si="0"/>
        <v>38</v>
      </c>
    </row>
    <row r="30" spans="1:24" s="1" customFormat="1" ht="12" customHeight="1" x14ac:dyDescent="0.2">
      <c r="A30" s="136" t="s">
        <v>55</v>
      </c>
      <c r="B30" s="137"/>
      <c r="C30" s="137"/>
      <c r="D30" s="137"/>
      <c r="E30" s="137"/>
      <c r="F30" s="137"/>
      <c r="G30" s="137"/>
      <c r="H30" s="137"/>
      <c r="I30" s="137"/>
      <c r="J30" s="138"/>
      <c r="K30" s="19">
        <f>AVERAGE(K4:K29)</f>
        <v>79.909090909090907</v>
      </c>
      <c r="L30" s="19">
        <f t="shared" ref="L30:V30" si="1">AVERAGE(L4:L29)</f>
        <v>78.545454545454547</v>
      </c>
      <c r="M30" s="19">
        <f t="shared" si="1"/>
        <v>88.045454545454547</v>
      </c>
      <c r="N30" s="19">
        <f t="shared" si="1"/>
        <v>77.954545454545453</v>
      </c>
      <c r="O30" s="19">
        <f t="shared" si="1"/>
        <v>64.590909090909093</v>
      </c>
      <c r="P30" s="19">
        <f t="shared" si="1"/>
        <v>84.36363636363636</v>
      </c>
      <c r="Q30" s="19">
        <f t="shared" si="1"/>
        <v>89.227272727272734</v>
      </c>
      <c r="R30" s="19">
        <f t="shared" si="1"/>
        <v>93.318181818181813</v>
      </c>
      <c r="S30" s="19">
        <f t="shared" si="1"/>
        <v>89.045454545454547</v>
      </c>
      <c r="T30" s="19">
        <f t="shared" si="1"/>
        <v>81.590909090909093</v>
      </c>
      <c r="U30" s="19">
        <f t="shared" si="1"/>
        <v>78.181818181818187</v>
      </c>
      <c r="V30" s="19">
        <f t="shared" si="1"/>
        <v>77.541666666666671</v>
      </c>
      <c r="W30" s="65">
        <f t="shared" si="0"/>
        <v>81.859532828282823</v>
      </c>
    </row>
    <row r="31" spans="1:24" x14ac:dyDescent="0.25">
      <c r="A31" s="29" t="s">
        <v>56</v>
      </c>
      <c r="B31" s="117" t="s">
        <v>57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9"/>
    </row>
    <row r="32" spans="1:24" x14ac:dyDescent="0.25">
      <c r="A32" s="29" t="s">
        <v>58</v>
      </c>
      <c r="B32" s="117" t="s">
        <v>59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</row>
    <row r="33" spans="1:23" x14ac:dyDescent="0.25">
      <c r="A33" s="29" t="s">
        <v>60</v>
      </c>
      <c r="B33" s="117" t="s">
        <v>61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</row>
    <row r="34" spans="1:23" x14ac:dyDescent="0.25">
      <c r="A34" s="29" t="s">
        <v>60</v>
      </c>
      <c r="B34" s="117" t="s">
        <v>62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9"/>
    </row>
    <row r="35" spans="1:23" x14ac:dyDescent="0.25">
      <c r="A35" s="29" t="s">
        <v>60</v>
      </c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9"/>
    </row>
    <row r="36" spans="1:23" x14ac:dyDescent="0.25">
      <c r="A36" s="29" t="s">
        <v>64</v>
      </c>
      <c r="B36" s="117" t="s">
        <v>65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9"/>
    </row>
    <row r="37" spans="1:23" x14ac:dyDescent="0.25">
      <c r="A37" s="120" t="s">
        <v>66</v>
      </c>
      <c r="B37" s="121"/>
      <c r="C37" s="121"/>
      <c r="D37" s="121"/>
      <c r="E37" s="122"/>
      <c r="F37" s="123" t="s">
        <v>67</v>
      </c>
      <c r="G37" s="124"/>
      <c r="H37" s="124"/>
      <c r="I37" s="124"/>
      <c r="J37" s="125"/>
      <c r="K37" s="126" t="s">
        <v>68</v>
      </c>
      <c r="L37" s="127"/>
      <c r="M37" s="127"/>
      <c r="N37" s="127"/>
      <c r="O37" s="128"/>
      <c r="P37" s="129" t="s">
        <v>69</v>
      </c>
      <c r="Q37" s="130"/>
      <c r="R37" s="130"/>
      <c r="S37" s="130"/>
      <c r="T37" s="130"/>
      <c r="U37" s="130"/>
      <c r="V37" s="130"/>
      <c r="W37" s="131"/>
    </row>
    <row r="38" spans="1:23" x14ac:dyDescent="0.25">
      <c r="A38" s="114" t="s">
        <v>70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6"/>
    </row>
  </sheetData>
  <mergeCells count="14">
    <mergeCell ref="B33:W33"/>
    <mergeCell ref="B34:W34"/>
    <mergeCell ref="B35:W35"/>
    <mergeCell ref="A38:W38"/>
    <mergeCell ref="B36:W36"/>
    <mergeCell ref="A37:E37"/>
    <mergeCell ref="F37:J37"/>
    <mergeCell ref="K37:O37"/>
    <mergeCell ref="P37:W37"/>
    <mergeCell ref="A30:J30"/>
    <mergeCell ref="A1:V1"/>
    <mergeCell ref="A2:V2"/>
    <mergeCell ref="B31:W31"/>
    <mergeCell ref="B32:W32"/>
  </mergeCells>
  <printOptions horizontalCentered="1"/>
  <pageMargins left="0.19685039370078741" right="0.19685039370078741" top="0.39370078740157483" bottom="0.19685039370078741" header="0.19685039370078741" footer="0.19685039370078741"/>
  <pageSetup paperSize="9" orientation="landscape" verticalDpi="0" r:id="rId1"/>
  <ignoredErrors>
    <ignoredError sqref="K30:V30 W4:W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3"/>
  <sheetViews>
    <sheetView showGridLines="0" zoomScale="170" zoomScaleNormal="170" workbookViewId="0">
      <selection activeCell="L15" sqref="L15"/>
    </sheetView>
  </sheetViews>
  <sheetFormatPr defaultRowHeight="15" x14ac:dyDescent="0.25"/>
  <cols>
    <col min="1" max="1" width="3.5703125" customWidth="1"/>
    <col min="2" max="2" width="62.28515625" customWidth="1"/>
    <col min="3" max="5" width="7.85546875" customWidth="1"/>
    <col min="6" max="8" width="5.28515625" customWidth="1"/>
  </cols>
  <sheetData>
    <row r="1" spans="2:12" ht="15.75" thickBot="1" x14ac:dyDescent="0.3"/>
    <row r="2" spans="2:12" x14ac:dyDescent="0.25">
      <c r="B2" s="163" t="s">
        <v>591</v>
      </c>
      <c r="C2" s="164"/>
      <c r="D2" s="164"/>
      <c r="E2" s="164"/>
      <c r="F2" s="164"/>
      <c r="G2" s="164"/>
      <c r="H2" s="165"/>
    </row>
    <row r="3" spans="2:12" x14ac:dyDescent="0.25">
      <c r="B3" s="166" t="s">
        <v>599</v>
      </c>
      <c r="C3" s="110"/>
      <c r="D3" s="110"/>
      <c r="E3" s="110"/>
      <c r="F3" s="110"/>
      <c r="G3" s="110"/>
      <c r="H3" s="167"/>
    </row>
    <row r="4" spans="2:12" x14ac:dyDescent="0.25">
      <c r="B4" s="168" t="s">
        <v>335</v>
      </c>
      <c r="C4" s="111" t="s">
        <v>336</v>
      </c>
      <c r="D4" s="111"/>
      <c r="E4" s="111"/>
      <c r="F4" s="111" t="s">
        <v>590</v>
      </c>
      <c r="G4" s="111"/>
      <c r="H4" s="169"/>
    </row>
    <row r="5" spans="2:12" x14ac:dyDescent="0.25">
      <c r="B5" s="170" t="s">
        <v>564</v>
      </c>
      <c r="C5" s="112">
        <v>1</v>
      </c>
      <c r="D5" s="112"/>
      <c r="E5" s="112"/>
      <c r="F5" s="112" t="s">
        <v>589</v>
      </c>
      <c r="G5" s="112"/>
      <c r="H5" s="171"/>
    </row>
    <row r="6" spans="2:12" x14ac:dyDescent="0.25">
      <c r="B6" s="170" t="s">
        <v>587</v>
      </c>
      <c r="C6" s="112">
        <v>0.8</v>
      </c>
      <c r="D6" s="112"/>
      <c r="E6" s="112"/>
      <c r="F6" s="112">
        <v>0.2</v>
      </c>
      <c r="G6" s="112"/>
      <c r="H6" s="171"/>
    </row>
    <row r="7" spans="2:12" x14ac:dyDescent="0.25">
      <c r="B7" s="170" t="s">
        <v>588</v>
      </c>
      <c r="C7" s="113">
        <v>0.65</v>
      </c>
      <c r="D7" s="113"/>
      <c r="E7" s="113"/>
      <c r="F7" s="113">
        <v>0.35</v>
      </c>
      <c r="G7" s="113"/>
      <c r="H7" s="172"/>
    </row>
    <row r="8" spans="2:12" x14ac:dyDescent="0.25">
      <c r="B8" s="173" t="s">
        <v>479</v>
      </c>
      <c r="C8" s="109">
        <v>0.5</v>
      </c>
      <c r="D8" s="109"/>
      <c r="E8" s="109"/>
      <c r="F8" s="109">
        <v>0.5</v>
      </c>
      <c r="G8" s="109"/>
      <c r="H8" s="174"/>
    </row>
    <row r="9" spans="2:12" ht="15.75" thickBot="1" x14ac:dyDescent="0.3">
      <c r="B9" s="175" t="s">
        <v>478</v>
      </c>
      <c r="C9" s="176">
        <v>0</v>
      </c>
      <c r="D9" s="176"/>
      <c r="E9" s="176"/>
      <c r="F9" s="176">
        <v>1</v>
      </c>
      <c r="G9" s="176"/>
      <c r="H9" s="177"/>
    </row>
    <row r="13" spans="2:12" x14ac:dyDescent="0.25">
      <c r="L13" t="s">
        <v>337</v>
      </c>
    </row>
  </sheetData>
  <mergeCells count="14">
    <mergeCell ref="F9:H9"/>
    <mergeCell ref="B2:H2"/>
    <mergeCell ref="B3:H3"/>
    <mergeCell ref="F4:H4"/>
    <mergeCell ref="F5:H5"/>
    <mergeCell ref="F6:H6"/>
    <mergeCell ref="F7:H7"/>
    <mergeCell ref="F8:H8"/>
    <mergeCell ref="C8:E8"/>
    <mergeCell ref="C9:E9"/>
    <mergeCell ref="C4:E4"/>
    <mergeCell ref="C5:E5"/>
    <mergeCell ref="C7:E7"/>
    <mergeCell ref="C6:E6"/>
  </mergeCells>
  <printOptions horizontalCentered="1"/>
  <pageMargins left="0.19685039370078741" right="0.19685039370078741" top="0.39370078740157483" bottom="0.19685039370078741" header="0.19685039370078741" footer="0.19685039370078741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X40"/>
  <sheetViews>
    <sheetView showGridLines="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10" bestFit="1" customWidth="1"/>
    <col min="2" max="2" width="24.42578125" bestFit="1" customWidth="1"/>
    <col min="3" max="3" width="2.7109375" bestFit="1" customWidth="1"/>
    <col min="4" max="4" width="3" bestFit="1" customWidth="1"/>
    <col min="5" max="5" width="5.42578125" bestFit="1" customWidth="1"/>
    <col min="6" max="6" width="5.140625" bestFit="1" customWidth="1"/>
    <col min="7" max="7" width="7.5703125" bestFit="1" customWidth="1"/>
    <col min="8" max="8" width="3.85546875" bestFit="1" customWidth="1"/>
    <col min="9" max="9" width="2.7109375" bestFit="1" customWidth="1"/>
    <col min="10" max="10" width="5.85546875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4" s="1" customFormat="1" ht="12.75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</row>
    <row r="2" spans="1:24" s="1" customFormat="1" ht="12.75" x14ac:dyDescent="0.2">
      <c r="A2" s="134" t="s">
        <v>507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71"/>
    </row>
    <row r="3" spans="1:24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5" t="s">
        <v>338</v>
      </c>
    </row>
    <row r="4" spans="1:24" s="1" customFormat="1" ht="12" x14ac:dyDescent="0.2">
      <c r="A4" s="29">
        <v>65028000</v>
      </c>
      <c r="B4" s="29" t="s">
        <v>180</v>
      </c>
      <c r="C4" s="29" t="s">
        <v>12</v>
      </c>
      <c r="D4" s="29" t="s">
        <v>13</v>
      </c>
      <c r="E4" s="29" t="s">
        <v>14</v>
      </c>
      <c r="F4" s="29" t="s">
        <v>15</v>
      </c>
      <c r="G4" s="29" t="s">
        <v>27</v>
      </c>
      <c r="H4" s="29" t="s">
        <v>17</v>
      </c>
      <c r="I4" s="29" t="s">
        <v>181</v>
      </c>
      <c r="J4" s="30">
        <v>41487</v>
      </c>
      <c r="K4" s="32">
        <v>100</v>
      </c>
      <c r="L4" s="32">
        <v>100</v>
      </c>
      <c r="M4" s="32">
        <v>100</v>
      </c>
      <c r="N4" s="32">
        <v>100</v>
      </c>
      <c r="O4" s="32">
        <v>100</v>
      </c>
      <c r="P4" s="32">
        <v>100</v>
      </c>
      <c r="Q4" s="32">
        <v>100</v>
      </c>
      <c r="R4" s="32">
        <v>99</v>
      </c>
      <c r="S4" s="32">
        <v>100</v>
      </c>
      <c r="T4" s="32">
        <v>100</v>
      </c>
      <c r="U4" s="32">
        <v>100</v>
      </c>
      <c r="V4" s="32">
        <v>100</v>
      </c>
      <c r="W4" s="104">
        <f>AVERAGE(K4:V4)</f>
        <v>99.916666666666671</v>
      </c>
    </row>
    <row r="5" spans="1:24" s="1" customFormat="1" ht="12" x14ac:dyDescent="0.2">
      <c r="A5" s="29">
        <v>0</v>
      </c>
      <c r="B5" s="29" t="s">
        <v>180</v>
      </c>
      <c r="C5" s="29" t="s">
        <v>19</v>
      </c>
      <c r="D5" s="29" t="s">
        <v>13</v>
      </c>
      <c r="E5" s="29" t="s">
        <v>14</v>
      </c>
      <c r="F5" s="29" t="s">
        <v>15</v>
      </c>
      <c r="G5" s="29" t="s">
        <v>20</v>
      </c>
      <c r="H5" s="29" t="s">
        <v>17</v>
      </c>
      <c r="I5" s="29" t="s">
        <v>181</v>
      </c>
      <c r="J5" s="30">
        <v>41487</v>
      </c>
      <c r="K5" s="32">
        <v>100</v>
      </c>
      <c r="L5" s="32">
        <v>100</v>
      </c>
      <c r="M5" s="32">
        <v>100</v>
      </c>
      <c r="N5" s="32">
        <v>100</v>
      </c>
      <c r="O5" s="32">
        <v>100</v>
      </c>
      <c r="P5" s="32">
        <v>100</v>
      </c>
      <c r="Q5" s="32">
        <v>100</v>
      </c>
      <c r="R5" s="32">
        <v>99</v>
      </c>
      <c r="S5" s="32">
        <v>100</v>
      </c>
      <c r="T5" s="32">
        <v>100</v>
      </c>
      <c r="U5" s="32">
        <v>100</v>
      </c>
      <c r="V5" s="32">
        <v>100</v>
      </c>
      <c r="W5" s="104">
        <f t="shared" ref="W5:W32" si="0">AVERAGE(K5:V5)</f>
        <v>99.916666666666671</v>
      </c>
    </row>
    <row r="6" spans="1:24" s="1" customFormat="1" ht="12" x14ac:dyDescent="0.2">
      <c r="A6" s="29">
        <v>81200000</v>
      </c>
      <c r="B6" s="29" t="s">
        <v>182</v>
      </c>
      <c r="C6" s="29" t="s">
        <v>12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17</v>
      </c>
      <c r="I6" s="29" t="s">
        <v>183</v>
      </c>
      <c r="J6" s="30">
        <v>41456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  <c r="R6" s="32">
        <v>100</v>
      </c>
      <c r="S6" s="32">
        <v>100</v>
      </c>
      <c r="T6" s="32">
        <v>100</v>
      </c>
      <c r="U6" s="32">
        <v>100</v>
      </c>
      <c r="V6" s="32">
        <v>98</v>
      </c>
      <c r="W6" s="104">
        <f t="shared" si="0"/>
        <v>99.833333333333329</v>
      </c>
    </row>
    <row r="7" spans="1:24" s="1" customFormat="1" ht="12" x14ac:dyDescent="0.2">
      <c r="A7" s="29">
        <v>2449000</v>
      </c>
      <c r="B7" s="29" t="s">
        <v>182</v>
      </c>
      <c r="C7" s="29" t="s">
        <v>19</v>
      </c>
      <c r="D7" s="29" t="s">
        <v>13</v>
      </c>
      <c r="E7" s="29" t="s">
        <v>14</v>
      </c>
      <c r="F7" s="29" t="s">
        <v>15</v>
      </c>
      <c r="G7" s="29" t="s">
        <v>20</v>
      </c>
      <c r="H7" s="29" t="s">
        <v>17</v>
      </c>
      <c r="I7" s="29" t="s">
        <v>183</v>
      </c>
      <c r="J7" s="30">
        <v>41456</v>
      </c>
      <c r="K7" s="32">
        <v>100</v>
      </c>
      <c r="L7" s="32">
        <v>100</v>
      </c>
      <c r="M7" s="32">
        <v>100</v>
      </c>
      <c r="N7" s="32">
        <v>100</v>
      </c>
      <c r="O7" s="32">
        <v>100</v>
      </c>
      <c r="P7" s="32">
        <v>100</v>
      </c>
      <c r="Q7" s="32">
        <v>100</v>
      </c>
      <c r="R7" s="32">
        <v>100</v>
      </c>
      <c r="S7" s="32">
        <v>100</v>
      </c>
      <c r="T7" s="32">
        <v>100</v>
      </c>
      <c r="U7" s="32">
        <v>100</v>
      </c>
      <c r="V7" s="32">
        <v>100</v>
      </c>
      <c r="W7" s="104">
        <f t="shared" si="0"/>
        <v>100</v>
      </c>
    </row>
    <row r="8" spans="1:24" s="1" customFormat="1" ht="12" x14ac:dyDescent="0.2">
      <c r="A8" s="29">
        <v>65013006</v>
      </c>
      <c r="B8" s="29" t="s">
        <v>184</v>
      </c>
      <c r="C8" s="29" t="s">
        <v>12</v>
      </c>
      <c r="D8" s="29" t="s">
        <v>13</v>
      </c>
      <c r="E8" s="29" t="s">
        <v>489</v>
      </c>
      <c r="F8" s="29"/>
      <c r="G8" s="29" t="s">
        <v>27</v>
      </c>
      <c r="H8" s="29"/>
      <c r="I8" s="29" t="s">
        <v>181</v>
      </c>
      <c r="J8" s="30">
        <v>41426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104"/>
      <c r="X8" s="4" t="s">
        <v>559</v>
      </c>
    </row>
    <row r="9" spans="1:24" s="1" customFormat="1" ht="12" x14ac:dyDescent="0.2">
      <c r="A9" s="29">
        <v>0</v>
      </c>
      <c r="B9" s="29" t="s">
        <v>184</v>
      </c>
      <c r="C9" s="29" t="s">
        <v>19</v>
      </c>
      <c r="D9" s="29" t="s">
        <v>13</v>
      </c>
      <c r="E9" s="29" t="s">
        <v>489</v>
      </c>
      <c r="F9" s="29"/>
      <c r="G9" s="29" t="s">
        <v>20</v>
      </c>
      <c r="H9" s="29"/>
      <c r="I9" s="29" t="s">
        <v>181</v>
      </c>
      <c r="J9" s="30">
        <v>41426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104"/>
    </row>
    <row r="10" spans="1:24" s="1" customFormat="1" ht="12" x14ac:dyDescent="0.2">
      <c r="A10" s="29">
        <v>81335000</v>
      </c>
      <c r="B10" s="29" t="s">
        <v>185</v>
      </c>
      <c r="C10" s="29" t="s">
        <v>12</v>
      </c>
      <c r="D10" s="29" t="s">
        <v>13</v>
      </c>
      <c r="E10" s="29" t="s">
        <v>14</v>
      </c>
      <c r="F10" s="29" t="s">
        <v>15</v>
      </c>
      <c r="G10" s="29" t="s">
        <v>27</v>
      </c>
      <c r="H10" s="29" t="s">
        <v>17</v>
      </c>
      <c r="I10" s="29" t="s">
        <v>183</v>
      </c>
      <c r="J10" s="30">
        <v>41456</v>
      </c>
      <c r="K10" s="32">
        <v>100</v>
      </c>
      <c r="L10" s="31">
        <v>52</v>
      </c>
      <c r="M10" s="31">
        <v>0</v>
      </c>
      <c r="N10" s="31">
        <v>0</v>
      </c>
      <c r="O10" s="31">
        <v>0</v>
      </c>
      <c r="P10" s="31">
        <v>11</v>
      </c>
      <c r="Q10" s="32">
        <v>100</v>
      </c>
      <c r="R10" s="32">
        <v>100</v>
      </c>
      <c r="S10" s="32">
        <v>100</v>
      </c>
      <c r="T10" s="32">
        <v>100</v>
      </c>
      <c r="U10" s="32">
        <v>100</v>
      </c>
      <c r="V10" s="32">
        <v>100</v>
      </c>
      <c r="W10" s="104">
        <f t="shared" si="0"/>
        <v>63.583333333333336</v>
      </c>
    </row>
    <row r="11" spans="1:24" s="1" customFormat="1" ht="12" x14ac:dyDescent="0.2">
      <c r="A11" s="29">
        <v>2448036</v>
      </c>
      <c r="B11" s="29" t="s">
        <v>185</v>
      </c>
      <c r="C11" s="29" t="s">
        <v>19</v>
      </c>
      <c r="D11" s="29" t="s">
        <v>13</v>
      </c>
      <c r="E11" s="29" t="s">
        <v>14</v>
      </c>
      <c r="F11" s="29" t="s">
        <v>15</v>
      </c>
      <c r="G11" s="29" t="s">
        <v>20</v>
      </c>
      <c r="H11" s="29" t="s">
        <v>17</v>
      </c>
      <c r="I11" s="29" t="s">
        <v>183</v>
      </c>
      <c r="J11" s="30">
        <v>41456</v>
      </c>
      <c r="K11" s="32">
        <v>100</v>
      </c>
      <c r="L11" s="32">
        <v>98</v>
      </c>
      <c r="M11" s="32">
        <v>100</v>
      </c>
      <c r="N11" s="32">
        <v>100</v>
      </c>
      <c r="O11" s="32">
        <v>100</v>
      </c>
      <c r="P11" s="32">
        <v>100</v>
      </c>
      <c r="Q11" s="32">
        <v>100</v>
      </c>
      <c r="R11" s="32">
        <v>100</v>
      </c>
      <c r="S11" s="32">
        <v>100</v>
      </c>
      <c r="T11" s="32">
        <v>100</v>
      </c>
      <c r="U11" s="32">
        <v>100</v>
      </c>
      <c r="V11" s="32">
        <v>100</v>
      </c>
      <c r="W11" s="104">
        <f t="shared" si="0"/>
        <v>99.833333333333329</v>
      </c>
    </row>
    <row r="12" spans="1:24" s="1" customFormat="1" ht="12" x14ac:dyDescent="0.2">
      <c r="A12" s="29">
        <v>65006040</v>
      </c>
      <c r="B12" s="29" t="s">
        <v>444</v>
      </c>
      <c r="C12" s="29" t="s">
        <v>12</v>
      </c>
      <c r="D12" s="29" t="s">
        <v>13</v>
      </c>
      <c r="E12" s="29" t="s">
        <v>489</v>
      </c>
      <c r="F12" s="29"/>
      <c r="G12" s="29" t="s">
        <v>132</v>
      </c>
      <c r="H12" s="29"/>
      <c r="I12" s="29" t="s">
        <v>181</v>
      </c>
      <c r="J12" s="30">
        <v>37956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104">
        <f t="shared" si="0"/>
        <v>0</v>
      </c>
    </row>
    <row r="13" spans="1:24" s="1" customFormat="1" ht="12" x14ac:dyDescent="0.2">
      <c r="A13" s="29">
        <v>0</v>
      </c>
      <c r="B13" s="29" t="s">
        <v>444</v>
      </c>
      <c r="C13" s="29" t="s">
        <v>19</v>
      </c>
      <c r="D13" s="29" t="s">
        <v>13</v>
      </c>
      <c r="E13" s="29" t="s">
        <v>489</v>
      </c>
      <c r="F13" s="29"/>
      <c r="G13" s="29" t="s">
        <v>20</v>
      </c>
      <c r="H13" s="29"/>
      <c r="I13" s="29" t="s">
        <v>181</v>
      </c>
      <c r="J13" s="30">
        <v>37956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104">
        <f t="shared" si="0"/>
        <v>0</v>
      </c>
    </row>
    <row r="14" spans="1:24" s="1" customFormat="1" ht="12" x14ac:dyDescent="0.2">
      <c r="A14" s="29">
        <v>65010000</v>
      </c>
      <c r="B14" s="29" t="s">
        <v>186</v>
      </c>
      <c r="C14" s="29" t="s">
        <v>12</v>
      </c>
      <c r="D14" s="29" t="s">
        <v>13</v>
      </c>
      <c r="E14" s="29" t="s">
        <v>14</v>
      </c>
      <c r="F14" s="29" t="s">
        <v>15</v>
      </c>
      <c r="G14" s="29" t="s">
        <v>16</v>
      </c>
      <c r="H14" s="29" t="s">
        <v>17</v>
      </c>
      <c r="I14" s="29" t="s">
        <v>181</v>
      </c>
      <c r="J14" s="30">
        <v>41395</v>
      </c>
      <c r="K14" s="32">
        <v>93</v>
      </c>
      <c r="L14" s="31">
        <v>0</v>
      </c>
      <c r="M14" s="31">
        <v>4</v>
      </c>
      <c r="N14" s="32">
        <v>100</v>
      </c>
      <c r="O14" s="32">
        <v>100</v>
      </c>
      <c r="P14" s="32">
        <v>100</v>
      </c>
      <c r="Q14" s="32">
        <v>100</v>
      </c>
      <c r="R14" s="32">
        <v>100</v>
      </c>
      <c r="S14" s="32">
        <v>100</v>
      </c>
      <c r="T14" s="32">
        <v>100</v>
      </c>
      <c r="U14" s="32">
        <v>100</v>
      </c>
      <c r="V14" s="32">
        <v>100</v>
      </c>
      <c r="W14" s="104">
        <f t="shared" si="0"/>
        <v>83.083333333333329</v>
      </c>
    </row>
    <row r="15" spans="1:24" s="1" customFormat="1" ht="12" x14ac:dyDescent="0.2">
      <c r="A15" s="29">
        <v>2549017</v>
      </c>
      <c r="B15" s="29" t="s">
        <v>186</v>
      </c>
      <c r="C15" s="29" t="s">
        <v>19</v>
      </c>
      <c r="D15" s="29" t="s">
        <v>13</v>
      </c>
      <c r="E15" s="29" t="s">
        <v>14</v>
      </c>
      <c r="F15" s="29" t="s">
        <v>15</v>
      </c>
      <c r="G15" s="29" t="s">
        <v>20</v>
      </c>
      <c r="H15" s="29" t="s">
        <v>17</v>
      </c>
      <c r="I15" s="29" t="s">
        <v>181</v>
      </c>
      <c r="J15" s="30">
        <v>41395</v>
      </c>
      <c r="K15" s="32">
        <v>100</v>
      </c>
      <c r="L15" s="32">
        <v>100</v>
      </c>
      <c r="M15" s="32">
        <v>100</v>
      </c>
      <c r="N15" s="32">
        <v>100</v>
      </c>
      <c r="O15" s="32">
        <v>100</v>
      </c>
      <c r="P15" s="32">
        <v>100</v>
      </c>
      <c r="Q15" s="32">
        <v>100</v>
      </c>
      <c r="R15" s="32">
        <v>100</v>
      </c>
      <c r="S15" s="32">
        <v>100</v>
      </c>
      <c r="T15" s="32">
        <v>100</v>
      </c>
      <c r="U15" s="32">
        <v>100</v>
      </c>
      <c r="V15" s="32">
        <v>100</v>
      </c>
      <c r="W15" s="104">
        <f t="shared" si="0"/>
        <v>100</v>
      </c>
    </row>
    <row r="16" spans="1:24" s="1" customFormat="1" ht="12" x14ac:dyDescent="0.2">
      <c r="A16" s="29">
        <v>65026950</v>
      </c>
      <c r="B16" s="29" t="s">
        <v>187</v>
      </c>
      <c r="C16" s="29" t="s">
        <v>12</v>
      </c>
      <c r="D16" s="29" t="s">
        <v>13</v>
      </c>
      <c r="E16" s="29" t="s">
        <v>14</v>
      </c>
      <c r="F16" s="29"/>
      <c r="G16" s="29" t="s">
        <v>27</v>
      </c>
      <c r="H16" s="29"/>
      <c r="I16" s="29" t="s">
        <v>181</v>
      </c>
      <c r="J16" s="30">
        <v>41609</v>
      </c>
      <c r="K16" s="32">
        <v>100</v>
      </c>
      <c r="L16" s="32">
        <v>100</v>
      </c>
      <c r="M16" s="32">
        <v>100</v>
      </c>
      <c r="N16" s="32">
        <v>100</v>
      </c>
      <c r="O16" s="32">
        <v>100</v>
      </c>
      <c r="P16" s="32">
        <v>100</v>
      </c>
      <c r="Q16" s="32">
        <v>100</v>
      </c>
      <c r="R16" s="32">
        <v>99</v>
      </c>
      <c r="S16" s="32">
        <v>100</v>
      </c>
      <c r="T16" s="32">
        <v>100</v>
      </c>
      <c r="U16" s="32">
        <v>100</v>
      </c>
      <c r="V16" s="32">
        <v>100</v>
      </c>
      <c r="W16" s="104">
        <f t="shared" si="0"/>
        <v>99.916666666666671</v>
      </c>
    </row>
    <row r="17" spans="1:24" s="1" customFormat="1" ht="12" x14ac:dyDescent="0.2">
      <c r="A17" s="29">
        <v>2549117</v>
      </c>
      <c r="B17" s="29" t="s">
        <v>187</v>
      </c>
      <c r="C17" s="29" t="s">
        <v>19</v>
      </c>
      <c r="D17" s="29" t="s">
        <v>13</v>
      </c>
      <c r="E17" s="29" t="s">
        <v>14</v>
      </c>
      <c r="F17" s="29"/>
      <c r="G17" s="29" t="s">
        <v>20</v>
      </c>
      <c r="H17" s="29"/>
      <c r="I17" s="29" t="s">
        <v>181</v>
      </c>
      <c r="J17" s="30">
        <v>41609</v>
      </c>
      <c r="K17" s="32">
        <v>100</v>
      </c>
      <c r="L17" s="32">
        <v>100</v>
      </c>
      <c r="M17" s="32">
        <v>100</v>
      </c>
      <c r="N17" s="32">
        <v>100</v>
      </c>
      <c r="O17" s="32">
        <v>100</v>
      </c>
      <c r="P17" s="32">
        <v>100</v>
      </c>
      <c r="Q17" s="32">
        <v>100</v>
      </c>
      <c r="R17" s="32">
        <v>100</v>
      </c>
      <c r="S17" s="32">
        <v>100</v>
      </c>
      <c r="T17" s="32">
        <v>100</v>
      </c>
      <c r="U17" s="32">
        <v>100</v>
      </c>
      <c r="V17" s="32">
        <v>100</v>
      </c>
      <c r="W17" s="104">
        <f t="shared" si="0"/>
        <v>100</v>
      </c>
    </row>
    <row r="18" spans="1:24" s="1" customFormat="1" ht="12" x14ac:dyDescent="0.2">
      <c r="A18" s="29">
        <v>81107000</v>
      </c>
      <c r="B18" s="29" t="s">
        <v>188</v>
      </c>
      <c r="C18" s="29" t="s">
        <v>12</v>
      </c>
      <c r="D18" s="29" t="s">
        <v>13</v>
      </c>
      <c r="E18" s="29" t="s">
        <v>14</v>
      </c>
      <c r="F18" s="29"/>
      <c r="G18" s="29" t="s">
        <v>16</v>
      </c>
      <c r="H18" s="29"/>
      <c r="I18" s="29" t="s">
        <v>181</v>
      </c>
      <c r="J18" s="30">
        <v>41426</v>
      </c>
      <c r="K18" s="33">
        <v>88</v>
      </c>
      <c r="L18" s="32">
        <v>99</v>
      </c>
      <c r="M18" s="32">
        <v>100</v>
      </c>
      <c r="N18" s="33">
        <v>88</v>
      </c>
      <c r="O18" s="32">
        <v>99</v>
      </c>
      <c r="P18" s="32">
        <v>91</v>
      </c>
      <c r="Q18" s="32">
        <v>99</v>
      </c>
      <c r="R18" s="32">
        <v>100</v>
      </c>
      <c r="S18" s="32">
        <v>100</v>
      </c>
      <c r="T18" s="32">
        <v>100</v>
      </c>
      <c r="U18" s="32">
        <v>99</v>
      </c>
      <c r="V18" s="32">
        <v>96</v>
      </c>
      <c r="W18" s="104">
        <f t="shared" si="0"/>
        <v>96.583333333333329</v>
      </c>
    </row>
    <row r="19" spans="1:24" s="1" customFormat="1" ht="12" x14ac:dyDescent="0.2">
      <c r="A19" s="29">
        <v>0</v>
      </c>
      <c r="B19" s="29" t="s">
        <v>188</v>
      </c>
      <c r="C19" s="29" t="s">
        <v>19</v>
      </c>
      <c r="D19" s="29" t="s">
        <v>13</v>
      </c>
      <c r="E19" s="29" t="s">
        <v>14</v>
      </c>
      <c r="F19" s="29"/>
      <c r="G19" s="29" t="s">
        <v>20</v>
      </c>
      <c r="H19" s="29"/>
      <c r="I19" s="29" t="s">
        <v>181</v>
      </c>
      <c r="J19" s="30">
        <v>41426</v>
      </c>
      <c r="K19" s="33">
        <v>88</v>
      </c>
      <c r="L19" s="32">
        <v>100</v>
      </c>
      <c r="M19" s="32">
        <v>100</v>
      </c>
      <c r="N19" s="33">
        <v>88</v>
      </c>
      <c r="O19" s="32">
        <v>98</v>
      </c>
      <c r="P19" s="32">
        <v>91</v>
      </c>
      <c r="Q19" s="32">
        <v>99</v>
      </c>
      <c r="R19" s="32">
        <v>100</v>
      </c>
      <c r="S19" s="32">
        <v>100</v>
      </c>
      <c r="T19" s="32">
        <v>100</v>
      </c>
      <c r="U19" s="32">
        <v>100</v>
      </c>
      <c r="V19" s="32">
        <v>100</v>
      </c>
      <c r="W19" s="104">
        <f t="shared" si="0"/>
        <v>97</v>
      </c>
    </row>
    <row r="20" spans="1:24" s="1" customFormat="1" ht="12" x14ac:dyDescent="0.2">
      <c r="A20" s="29">
        <v>65950200</v>
      </c>
      <c r="B20" s="29" t="s">
        <v>189</v>
      </c>
      <c r="C20" s="29" t="s">
        <v>12</v>
      </c>
      <c r="D20" s="29" t="s">
        <v>13</v>
      </c>
      <c r="E20" s="29" t="s">
        <v>14</v>
      </c>
      <c r="F20" s="29" t="s">
        <v>15</v>
      </c>
      <c r="G20" s="29" t="s">
        <v>16</v>
      </c>
      <c r="H20" s="29" t="s">
        <v>17</v>
      </c>
      <c r="I20" s="29" t="s">
        <v>181</v>
      </c>
      <c r="J20" s="30">
        <v>41456</v>
      </c>
      <c r="K20" s="32">
        <v>100</v>
      </c>
      <c r="L20" s="32">
        <v>100</v>
      </c>
      <c r="M20" s="32">
        <v>100</v>
      </c>
      <c r="N20" s="32">
        <v>100</v>
      </c>
      <c r="O20" s="32">
        <v>100</v>
      </c>
      <c r="P20" s="32">
        <v>100</v>
      </c>
      <c r="Q20" s="32">
        <v>100</v>
      </c>
      <c r="R20" s="32">
        <v>100</v>
      </c>
      <c r="S20" s="32">
        <v>100</v>
      </c>
      <c r="T20" s="32">
        <v>100</v>
      </c>
      <c r="U20" s="32">
        <v>100</v>
      </c>
      <c r="V20" s="32">
        <v>100</v>
      </c>
      <c r="W20" s="104">
        <f t="shared" si="0"/>
        <v>100</v>
      </c>
    </row>
    <row r="21" spans="1:24" s="1" customFormat="1" ht="12" x14ac:dyDescent="0.2">
      <c r="A21" s="29">
        <v>0</v>
      </c>
      <c r="B21" s="29" t="s">
        <v>189</v>
      </c>
      <c r="C21" s="29" t="s">
        <v>19</v>
      </c>
      <c r="D21" s="29" t="s">
        <v>13</v>
      </c>
      <c r="E21" s="29" t="s">
        <v>14</v>
      </c>
      <c r="F21" s="29" t="s">
        <v>15</v>
      </c>
      <c r="G21" s="29" t="s">
        <v>20</v>
      </c>
      <c r="H21" s="29" t="s">
        <v>17</v>
      </c>
      <c r="I21" s="29" t="s">
        <v>181</v>
      </c>
      <c r="J21" s="30">
        <v>41456</v>
      </c>
      <c r="K21" s="32">
        <v>100</v>
      </c>
      <c r="L21" s="32">
        <v>100</v>
      </c>
      <c r="M21" s="32">
        <v>100</v>
      </c>
      <c r="N21" s="32">
        <v>100</v>
      </c>
      <c r="O21" s="32">
        <v>100</v>
      </c>
      <c r="P21" s="32">
        <v>100</v>
      </c>
      <c r="Q21" s="32">
        <v>100</v>
      </c>
      <c r="R21" s="32">
        <v>100</v>
      </c>
      <c r="S21" s="32">
        <v>100</v>
      </c>
      <c r="T21" s="32">
        <v>100</v>
      </c>
      <c r="U21" s="32">
        <v>100</v>
      </c>
      <c r="V21" s="32">
        <v>100</v>
      </c>
      <c r="W21" s="104">
        <f t="shared" si="0"/>
        <v>100</v>
      </c>
    </row>
    <row r="22" spans="1:24" s="1" customFormat="1" ht="12" x14ac:dyDescent="0.2">
      <c r="A22" s="29">
        <v>65025000</v>
      </c>
      <c r="B22" s="29" t="s">
        <v>190</v>
      </c>
      <c r="C22" s="29" t="s">
        <v>12</v>
      </c>
      <c r="D22" s="29" t="s">
        <v>13</v>
      </c>
      <c r="E22" s="29" t="s">
        <v>14</v>
      </c>
      <c r="F22" s="29" t="s">
        <v>15</v>
      </c>
      <c r="G22" s="29" t="s">
        <v>16</v>
      </c>
      <c r="H22" s="29" t="s">
        <v>17</v>
      </c>
      <c r="I22" s="29" t="s">
        <v>181</v>
      </c>
      <c r="J22" s="30">
        <v>41395</v>
      </c>
      <c r="K22" s="32">
        <v>100</v>
      </c>
      <c r="L22" s="32">
        <v>100</v>
      </c>
      <c r="M22" s="32">
        <v>100</v>
      </c>
      <c r="N22" s="32">
        <v>100</v>
      </c>
      <c r="O22" s="32">
        <v>100</v>
      </c>
      <c r="P22" s="32">
        <v>100</v>
      </c>
      <c r="Q22" s="32">
        <v>100</v>
      </c>
      <c r="R22" s="32">
        <v>100</v>
      </c>
      <c r="S22" s="32">
        <v>100</v>
      </c>
      <c r="T22" s="32">
        <v>100</v>
      </c>
      <c r="U22" s="32">
        <v>100</v>
      </c>
      <c r="V22" s="32">
        <v>100</v>
      </c>
      <c r="W22" s="104">
        <f t="shared" si="0"/>
        <v>100</v>
      </c>
    </row>
    <row r="23" spans="1:24" s="1" customFormat="1" ht="12" x14ac:dyDescent="0.2">
      <c r="A23" s="29">
        <v>2549093</v>
      </c>
      <c r="B23" s="29" t="s">
        <v>190</v>
      </c>
      <c r="C23" s="29" t="s">
        <v>19</v>
      </c>
      <c r="D23" s="29" t="s">
        <v>13</v>
      </c>
      <c r="E23" s="29" t="s">
        <v>14</v>
      </c>
      <c r="F23" s="29" t="s">
        <v>15</v>
      </c>
      <c r="G23" s="29" t="s">
        <v>20</v>
      </c>
      <c r="H23" s="29" t="s">
        <v>17</v>
      </c>
      <c r="I23" s="29" t="s">
        <v>181</v>
      </c>
      <c r="J23" s="30">
        <v>41395</v>
      </c>
      <c r="K23" s="32">
        <v>100</v>
      </c>
      <c r="L23" s="32">
        <v>100</v>
      </c>
      <c r="M23" s="32">
        <v>100</v>
      </c>
      <c r="N23" s="32">
        <v>100</v>
      </c>
      <c r="O23" s="32">
        <v>100</v>
      </c>
      <c r="P23" s="32">
        <v>100</v>
      </c>
      <c r="Q23" s="32">
        <v>100</v>
      </c>
      <c r="R23" s="32">
        <v>100</v>
      </c>
      <c r="S23" s="32">
        <v>100</v>
      </c>
      <c r="T23" s="32">
        <v>100</v>
      </c>
      <c r="U23" s="32">
        <v>100</v>
      </c>
      <c r="V23" s="32">
        <v>100</v>
      </c>
      <c r="W23" s="104">
        <f t="shared" si="0"/>
        <v>100</v>
      </c>
    </row>
    <row r="24" spans="1:24" s="1" customFormat="1" ht="12" x14ac:dyDescent="0.2">
      <c r="A24" s="29">
        <v>65019700</v>
      </c>
      <c r="B24" s="29" t="s">
        <v>191</v>
      </c>
      <c r="C24" s="29" t="s">
        <v>12</v>
      </c>
      <c r="D24" s="29" t="s">
        <v>13</v>
      </c>
      <c r="E24" s="29" t="s">
        <v>14</v>
      </c>
      <c r="F24" s="29" t="s">
        <v>15</v>
      </c>
      <c r="G24" s="29" t="s">
        <v>27</v>
      </c>
      <c r="H24" s="29" t="s">
        <v>17</v>
      </c>
      <c r="I24" s="29" t="s">
        <v>181</v>
      </c>
      <c r="J24" s="30">
        <v>41487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104"/>
      <c r="X24" s="4" t="s">
        <v>560</v>
      </c>
    </row>
    <row r="25" spans="1:24" s="1" customFormat="1" ht="12" x14ac:dyDescent="0.2">
      <c r="A25" s="29">
        <v>0</v>
      </c>
      <c r="B25" s="29" t="s">
        <v>191</v>
      </c>
      <c r="C25" s="29" t="s">
        <v>19</v>
      </c>
      <c r="D25" s="29" t="s">
        <v>13</v>
      </c>
      <c r="E25" s="29" t="s">
        <v>14</v>
      </c>
      <c r="F25" s="29" t="s">
        <v>15</v>
      </c>
      <c r="G25" s="29" t="s">
        <v>20</v>
      </c>
      <c r="H25" s="29" t="s">
        <v>17</v>
      </c>
      <c r="I25" s="29" t="s">
        <v>181</v>
      </c>
      <c r="J25" s="30">
        <v>41487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104"/>
    </row>
    <row r="26" spans="1:24" s="1" customFormat="1" ht="12" x14ac:dyDescent="0.2">
      <c r="A26" s="29">
        <v>65948000</v>
      </c>
      <c r="B26" s="29" t="s">
        <v>192</v>
      </c>
      <c r="C26" s="29" t="s">
        <v>12</v>
      </c>
      <c r="D26" s="29" t="s">
        <v>13</v>
      </c>
      <c r="E26" s="29" t="s">
        <v>14</v>
      </c>
      <c r="F26" s="29" t="s">
        <v>15</v>
      </c>
      <c r="G26" s="29" t="s">
        <v>16</v>
      </c>
      <c r="H26" s="29" t="s">
        <v>17</v>
      </c>
      <c r="I26" s="29" t="s">
        <v>181</v>
      </c>
      <c r="J26" s="30">
        <v>41456</v>
      </c>
      <c r="K26" s="32">
        <v>100</v>
      </c>
      <c r="L26" s="32">
        <v>100</v>
      </c>
      <c r="M26" s="32">
        <v>100</v>
      </c>
      <c r="N26" s="32">
        <v>100</v>
      </c>
      <c r="O26" s="32">
        <v>100</v>
      </c>
      <c r="P26" s="31">
        <v>6</v>
      </c>
      <c r="Q26" s="31">
        <v>36</v>
      </c>
      <c r="R26" s="32">
        <v>100</v>
      </c>
      <c r="S26" s="32">
        <v>100</v>
      </c>
      <c r="T26" s="32">
        <v>100</v>
      </c>
      <c r="U26" s="31">
        <v>51</v>
      </c>
      <c r="V26" s="31">
        <v>0</v>
      </c>
      <c r="W26" s="104">
        <f t="shared" si="0"/>
        <v>74.416666666666671</v>
      </c>
    </row>
    <row r="27" spans="1:24" s="1" customFormat="1" ht="12" x14ac:dyDescent="0.2">
      <c r="A27" s="29">
        <v>2653024</v>
      </c>
      <c r="B27" s="29" t="s">
        <v>192</v>
      </c>
      <c r="C27" s="29" t="s">
        <v>19</v>
      </c>
      <c r="D27" s="29" t="s">
        <v>13</v>
      </c>
      <c r="E27" s="29" t="s">
        <v>14</v>
      </c>
      <c r="F27" s="29" t="s">
        <v>15</v>
      </c>
      <c r="G27" s="29" t="s">
        <v>20</v>
      </c>
      <c r="H27" s="29" t="s">
        <v>17</v>
      </c>
      <c r="I27" s="29" t="s">
        <v>181</v>
      </c>
      <c r="J27" s="30">
        <v>41456</v>
      </c>
      <c r="K27" s="32">
        <v>100</v>
      </c>
      <c r="L27" s="32">
        <v>100</v>
      </c>
      <c r="M27" s="32">
        <v>100</v>
      </c>
      <c r="N27" s="32">
        <v>100</v>
      </c>
      <c r="O27" s="32">
        <v>100</v>
      </c>
      <c r="P27" s="31">
        <v>44</v>
      </c>
      <c r="Q27" s="32">
        <v>100</v>
      </c>
      <c r="R27" s="32">
        <v>100</v>
      </c>
      <c r="S27" s="32">
        <v>100</v>
      </c>
      <c r="T27" s="32">
        <v>100</v>
      </c>
      <c r="U27" s="31">
        <v>51</v>
      </c>
      <c r="V27" s="31">
        <v>0</v>
      </c>
      <c r="W27" s="104">
        <f t="shared" si="0"/>
        <v>82.916666666666671</v>
      </c>
    </row>
    <row r="28" spans="1:24" s="1" customFormat="1" ht="12" x14ac:dyDescent="0.2">
      <c r="A28" s="29">
        <v>64230500</v>
      </c>
      <c r="B28" s="29" t="s">
        <v>193</v>
      </c>
      <c r="C28" s="29" t="s">
        <v>12</v>
      </c>
      <c r="D28" s="29" t="s">
        <v>13</v>
      </c>
      <c r="E28" s="29" t="s">
        <v>14</v>
      </c>
      <c r="F28" s="29" t="s">
        <v>15</v>
      </c>
      <c r="G28" s="29" t="s">
        <v>27</v>
      </c>
      <c r="H28" s="29" t="s">
        <v>17</v>
      </c>
      <c r="I28" s="29" t="s">
        <v>181</v>
      </c>
      <c r="J28" s="30">
        <v>41456</v>
      </c>
      <c r="K28" s="32">
        <v>95</v>
      </c>
      <c r="L28" s="32">
        <v>100</v>
      </c>
      <c r="M28" s="32">
        <v>100</v>
      </c>
      <c r="N28" s="32">
        <v>100</v>
      </c>
      <c r="O28" s="32">
        <v>100</v>
      </c>
      <c r="P28" s="32">
        <v>100</v>
      </c>
      <c r="Q28" s="33">
        <v>89</v>
      </c>
      <c r="R28" s="32">
        <v>99</v>
      </c>
      <c r="S28" s="32">
        <v>93</v>
      </c>
      <c r="T28" s="32">
        <v>100</v>
      </c>
      <c r="U28" s="32">
        <v>100</v>
      </c>
      <c r="V28" s="32">
        <v>100</v>
      </c>
      <c r="W28" s="104">
        <f t="shared" si="0"/>
        <v>98</v>
      </c>
    </row>
    <row r="29" spans="1:24" s="1" customFormat="1" ht="12" x14ac:dyDescent="0.2">
      <c r="A29" s="29">
        <v>0</v>
      </c>
      <c r="B29" s="29" t="s">
        <v>193</v>
      </c>
      <c r="C29" s="29" t="s">
        <v>19</v>
      </c>
      <c r="D29" s="29" t="s">
        <v>13</v>
      </c>
      <c r="E29" s="29" t="s">
        <v>14</v>
      </c>
      <c r="F29" s="29" t="s">
        <v>15</v>
      </c>
      <c r="G29" s="29" t="s">
        <v>20</v>
      </c>
      <c r="H29" s="29" t="s">
        <v>17</v>
      </c>
      <c r="I29" s="29" t="s">
        <v>181</v>
      </c>
      <c r="J29" s="30">
        <v>41456</v>
      </c>
      <c r="K29" s="32">
        <v>100</v>
      </c>
      <c r="L29" s="32">
        <v>100</v>
      </c>
      <c r="M29" s="32">
        <v>100</v>
      </c>
      <c r="N29" s="32">
        <v>100</v>
      </c>
      <c r="O29" s="32">
        <v>100</v>
      </c>
      <c r="P29" s="32">
        <v>100</v>
      </c>
      <c r="Q29" s="32">
        <v>100</v>
      </c>
      <c r="R29" s="32">
        <v>100</v>
      </c>
      <c r="S29" s="32">
        <v>100</v>
      </c>
      <c r="T29" s="32">
        <v>100</v>
      </c>
      <c r="U29" s="32">
        <v>99</v>
      </c>
      <c r="V29" s="32">
        <v>100</v>
      </c>
      <c r="W29" s="104">
        <f t="shared" si="0"/>
        <v>99.916666666666671</v>
      </c>
    </row>
    <row r="30" spans="1:24" s="1" customFormat="1" ht="12" x14ac:dyDescent="0.2">
      <c r="A30" s="29">
        <v>64360000</v>
      </c>
      <c r="B30" s="29" t="s">
        <v>194</v>
      </c>
      <c r="C30" s="29" t="s">
        <v>12</v>
      </c>
      <c r="D30" s="29" t="s">
        <v>13</v>
      </c>
      <c r="E30" s="29" t="s">
        <v>14</v>
      </c>
      <c r="F30" s="29" t="s">
        <v>15</v>
      </c>
      <c r="G30" s="29" t="s">
        <v>27</v>
      </c>
      <c r="H30" s="29" t="s">
        <v>17</v>
      </c>
      <c r="I30" s="29" t="s">
        <v>181</v>
      </c>
      <c r="J30" s="30">
        <v>41487</v>
      </c>
      <c r="K30" s="32">
        <v>100</v>
      </c>
      <c r="L30" s="32">
        <v>100</v>
      </c>
      <c r="M30" s="31">
        <v>60</v>
      </c>
      <c r="N30" s="31">
        <v>11</v>
      </c>
      <c r="O30" s="31">
        <v>15</v>
      </c>
      <c r="P30" s="31">
        <v>59</v>
      </c>
      <c r="Q30" s="31">
        <v>71</v>
      </c>
      <c r="R30" s="32">
        <v>91</v>
      </c>
      <c r="S30" s="32">
        <v>100</v>
      </c>
      <c r="T30" s="31">
        <v>36</v>
      </c>
      <c r="U30" s="31">
        <v>60</v>
      </c>
      <c r="V30" s="31">
        <v>56</v>
      </c>
      <c r="W30" s="104">
        <f t="shared" si="0"/>
        <v>63.25</v>
      </c>
    </row>
    <row r="31" spans="1:24" s="1" customFormat="1" ht="12" x14ac:dyDescent="0.2">
      <c r="A31" s="29">
        <v>2349033</v>
      </c>
      <c r="B31" s="29" t="s">
        <v>194</v>
      </c>
      <c r="C31" s="29" t="s">
        <v>19</v>
      </c>
      <c r="D31" s="29" t="s">
        <v>13</v>
      </c>
      <c r="E31" s="29" t="s">
        <v>14</v>
      </c>
      <c r="F31" s="29" t="s">
        <v>15</v>
      </c>
      <c r="G31" s="29" t="s">
        <v>20</v>
      </c>
      <c r="H31" s="29" t="s">
        <v>17</v>
      </c>
      <c r="I31" s="29" t="s">
        <v>181</v>
      </c>
      <c r="J31" s="30">
        <v>41487</v>
      </c>
      <c r="K31" s="32">
        <v>100</v>
      </c>
      <c r="L31" s="32">
        <v>100</v>
      </c>
      <c r="M31" s="32">
        <v>100</v>
      </c>
      <c r="N31" s="32">
        <v>100</v>
      </c>
      <c r="O31" s="32">
        <v>100</v>
      </c>
      <c r="P31" s="32">
        <v>100</v>
      </c>
      <c r="Q31" s="32">
        <v>100</v>
      </c>
      <c r="R31" s="32">
        <v>100</v>
      </c>
      <c r="S31" s="32">
        <v>100</v>
      </c>
      <c r="T31" s="31">
        <v>55</v>
      </c>
      <c r="U31" s="31">
        <v>78</v>
      </c>
      <c r="V31" s="31">
        <v>56</v>
      </c>
      <c r="W31" s="104">
        <f t="shared" si="0"/>
        <v>90.75</v>
      </c>
    </row>
    <row r="32" spans="1:24" s="1" customFormat="1" ht="12.75" x14ac:dyDescent="0.2">
      <c r="A32" s="136" t="s">
        <v>55</v>
      </c>
      <c r="B32" s="137"/>
      <c r="C32" s="137"/>
      <c r="D32" s="137"/>
      <c r="E32" s="137"/>
      <c r="F32" s="137"/>
      <c r="G32" s="137"/>
      <c r="H32" s="137"/>
      <c r="I32" s="137"/>
      <c r="J32" s="138"/>
      <c r="K32" s="19">
        <f>AVERAGE(K4:K31)</f>
        <v>90.166666666666671</v>
      </c>
      <c r="L32" s="19">
        <f t="shared" ref="L32:V32" si="1">AVERAGE(L4:L31)</f>
        <v>85.375</v>
      </c>
      <c r="M32" s="19">
        <f t="shared" si="1"/>
        <v>81.833333333333329</v>
      </c>
      <c r="N32" s="19">
        <f t="shared" si="1"/>
        <v>82.791666666666671</v>
      </c>
      <c r="O32" s="19">
        <f t="shared" si="1"/>
        <v>83.833333333333329</v>
      </c>
      <c r="P32" s="19">
        <f t="shared" si="1"/>
        <v>79.25</v>
      </c>
      <c r="Q32" s="19">
        <f t="shared" si="1"/>
        <v>87.25</v>
      </c>
      <c r="R32" s="19">
        <f t="shared" si="1"/>
        <v>91.125</v>
      </c>
      <c r="S32" s="19">
        <f t="shared" si="1"/>
        <v>91.375</v>
      </c>
      <c r="T32" s="19">
        <f t="shared" si="1"/>
        <v>87.125</v>
      </c>
      <c r="U32" s="19">
        <f t="shared" si="1"/>
        <v>84.916666666666671</v>
      </c>
      <c r="V32" s="19">
        <f t="shared" si="1"/>
        <v>79.416666666666671</v>
      </c>
      <c r="W32" s="65">
        <f t="shared" si="0"/>
        <v>85.371527777777771</v>
      </c>
    </row>
    <row r="33" spans="1:23" s="1" customFormat="1" ht="11.25" x14ac:dyDescent="0.2">
      <c r="A33" s="29" t="s">
        <v>56</v>
      </c>
      <c r="B33" s="117" t="s">
        <v>57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</row>
    <row r="34" spans="1:23" s="1" customFormat="1" ht="11.25" x14ac:dyDescent="0.2">
      <c r="A34" s="29" t="s">
        <v>58</v>
      </c>
      <c r="B34" s="117" t="s">
        <v>59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9"/>
    </row>
    <row r="35" spans="1:23" s="1" customFormat="1" ht="11.25" x14ac:dyDescent="0.2">
      <c r="A35" s="29" t="s">
        <v>60</v>
      </c>
      <c r="B35" s="117" t="s">
        <v>61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9"/>
    </row>
    <row r="36" spans="1:23" s="1" customFormat="1" ht="11.25" x14ac:dyDescent="0.2">
      <c r="A36" s="29" t="s">
        <v>60</v>
      </c>
      <c r="B36" s="117" t="s">
        <v>62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9"/>
    </row>
    <row r="37" spans="1:23" s="1" customFormat="1" ht="11.25" x14ac:dyDescent="0.2">
      <c r="A37" s="29" t="s">
        <v>60</v>
      </c>
      <c r="B37" s="117" t="s">
        <v>63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9"/>
    </row>
    <row r="38" spans="1:23" s="1" customFormat="1" ht="11.25" x14ac:dyDescent="0.2">
      <c r="A38" s="29" t="s">
        <v>64</v>
      </c>
      <c r="B38" s="117" t="s">
        <v>65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9"/>
    </row>
    <row r="39" spans="1:23" s="1" customFormat="1" ht="11.25" x14ac:dyDescent="0.2">
      <c r="A39" s="120" t="s">
        <v>66</v>
      </c>
      <c r="B39" s="121"/>
      <c r="C39" s="121"/>
      <c r="D39" s="121"/>
      <c r="E39" s="121"/>
      <c r="F39" s="122"/>
      <c r="G39" s="123" t="s">
        <v>67</v>
      </c>
      <c r="H39" s="124"/>
      <c r="I39" s="124"/>
      <c r="J39" s="124"/>
      <c r="K39" s="124"/>
      <c r="L39" s="125"/>
      <c r="M39" s="126" t="s">
        <v>68</v>
      </c>
      <c r="N39" s="127"/>
      <c r="O39" s="127"/>
      <c r="P39" s="127"/>
      <c r="Q39" s="127"/>
      <c r="R39" s="128"/>
      <c r="S39" s="129" t="s">
        <v>69</v>
      </c>
      <c r="T39" s="130"/>
      <c r="U39" s="130"/>
      <c r="V39" s="130"/>
      <c r="W39" s="131"/>
    </row>
    <row r="40" spans="1:23" s="1" customFormat="1" ht="11.25" x14ac:dyDescent="0.2">
      <c r="A40" s="114" t="s">
        <v>70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6"/>
    </row>
  </sheetData>
  <mergeCells count="14">
    <mergeCell ref="A40:W40"/>
    <mergeCell ref="B36:W36"/>
    <mergeCell ref="B37:W37"/>
    <mergeCell ref="B38:W38"/>
    <mergeCell ref="A39:F39"/>
    <mergeCell ref="G39:L39"/>
    <mergeCell ref="M39:R39"/>
    <mergeCell ref="S39:W39"/>
    <mergeCell ref="B35:W35"/>
    <mergeCell ref="A1:V1"/>
    <mergeCell ref="A2:V2"/>
    <mergeCell ref="A32:J32"/>
    <mergeCell ref="B33:W33"/>
    <mergeCell ref="B34:W34"/>
  </mergeCells>
  <printOptions horizontalCentered="1"/>
  <pageMargins left="0.25" right="0.25" top="0.75" bottom="0.75" header="0.3" footer="0.3"/>
  <pageSetup paperSize="9" scale="90" orientation="landscape" verticalDpi="0" r:id="rId1"/>
  <ignoredErrors>
    <ignoredError sqref="K32:V32 W4:W31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W22"/>
  <sheetViews>
    <sheetView showGridLines="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10" bestFit="1" customWidth="1"/>
    <col min="2" max="2" width="24.4257812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7.5703125" bestFit="1" customWidth="1"/>
    <col min="8" max="8" width="3.85546875" bestFit="1" customWidth="1"/>
    <col min="9" max="9" width="3.28515625" bestFit="1" customWidth="1"/>
    <col min="10" max="10" width="6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3" s="1" customFormat="1" ht="12.75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</row>
    <row r="2" spans="1:23" s="1" customFormat="1" ht="12.75" customHeight="1" x14ac:dyDescent="0.2">
      <c r="A2" s="134" t="s">
        <v>508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71"/>
    </row>
    <row r="3" spans="1:23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5" t="s">
        <v>338</v>
      </c>
    </row>
    <row r="4" spans="1:23" s="1" customFormat="1" ht="12" x14ac:dyDescent="0.2">
      <c r="A4" s="29">
        <v>58792100</v>
      </c>
      <c r="B4" s="29" t="s">
        <v>195</v>
      </c>
      <c r="C4" s="29" t="s">
        <v>12</v>
      </c>
      <c r="D4" s="29" t="s">
        <v>13</v>
      </c>
      <c r="E4" s="29" t="s">
        <v>14</v>
      </c>
      <c r="F4" s="29"/>
      <c r="G4" s="29" t="s">
        <v>27</v>
      </c>
      <c r="H4" s="29"/>
      <c r="I4" s="29" t="s">
        <v>196</v>
      </c>
      <c r="J4" s="30">
        <v>41671</v>
      </c>
      <c r="K4" s="33">
        <v>83</v>
      </c>
      <c r="L4" s="32">
        <v>100</v>
      </c>
      <c r="M4" s="32">
        <v>99</v>
      </c>
      <c r="N4" s="32">
        <v>100</v>
      </c>
      <c r="O4" s="32">
        <v>99</v>
      </c>
      <c r="P4" s="32">
        <v>100</v>
      </c>
      <c r="Q4" s="32">
        <v>100</v>
      </c>
      <c r="R4" s="32">
        <v>98</v>
      </c>
      <c r="S4" s="32">
        <v>100</v>
      </c>
      <c r="T4" s="32">
        <v>99</v>
      </c>
      <c r="U4" s="32">
        <v>100</v>
      </c>
      <c r="V4" s="32">
        <v>100</v>
      </c>
      <c r="W4" s="104">
        <f>AVERAGE(K4:V4)</f>
        <v>98.166666666666671</v>
      </c>
    </row>
    <row r="5" spans="1:23" s="1" customFormat="1" ht="12" x14ac:dyDescent="0.2">
      <c r="A5" s="29">
        <v>0</v>
      </c>
      <c r="B5" s="29" t="s">
        <v>195</v>
      </c>
      <c r="C5" s="29" t="s">
        <v>19</v>
      </c>
      <c r="D5" s="29" t="s">
        <v>13</v>
      </c>
      <c r="E5" s="29" t="s">
        <v>14</v>
      </c>
      <c r="F5" s="29"/>
      <c r="G5" s="29" t="s">
        <v>20</v>
      </c>
      <c r="H5" s="29"/>
      <c r="I5" s="29" t="s">
        <v>196</v>
      </c>
      <c r="J5" s="30">
        <v>41671</v>
      </c>
      <c r="K5" s="33">
        <v>83</v>
      </c>
      <c r="L5" s="32">
        <v>100</v>
      </c>
      <c r="M5" s="32">
        <v>99</v>
      </c>
      <c r="N5" s="32">
        <v>100</v>
      </c>
      <c r="O5" s="32">
        <v>99</v>
      </c>
      <c r="P5" s="32">
        <v>100</v>
      </c>
      <c r="Q5" s="32">
        <v>100</v>
      </c>
      <c r="R5" s="32">
        <v>98</v>
      </c>
      <c r="S5" s="32">
        <v>100</v>
      </c>
      <c r="T5" s="32">
        <v>99</v>
      </c>
      <c r="U5" s="32">
        <v>100</v>
      </c>
      <c r="V5" s="32">
        <v>100</v>
      </c>
      <c r="W5" s="104">
        <f t="shared" ref="W5:W14" si="0">AVERAGE(K5:V5)</f>
        <v>98.166666666666671</v>
      </c>
    </row>
    <row r="6" spans="1:23" s="1" customFormat="1" ht="12" x14ac:dyDescent="0.2">
      <c r="A6" s="29">
        <v>58680001</v>
      </c>
      <c r="B6" s="29" t="s">
        <v>197</v>
      </c>
      <c r="C6" s="29" t="s">
        <v>12</v>
      </c>
      <c r="D6" s="29" t="s">
        <v>13</v>
      </c>
      <c r="E6" s="29" t="s">
        <v>14</v>
      </c>
      <c r="F6" s="29" t="s">
        <v>22</v>
      </c>
      <c r="G6" s="29" t="s">
        <v>27</v>
      </c>
      <c r="H6" s="29" t="s">
        <v>24</v>
      </c>
      <c r="I6" s="29" t="s">
        <v>196</v>
      </c>
      <c r="J6" s="30">
        <v>41671</v>
      </c>
      <c r="K6" s="31">
        <v>25</v>
      </c>
      <c r="L6" s="32">
        <v>100</v>
      </c>
      <c r="M6" s="32">
        <v>99</v>
      </c>
      <c r="N6" s="32">
        <v>100</v>
      </c>
      <c r="O6" s="32">
        <v>99</v>
      </c>
      <c r="P6" s="32">
        <v>100</v>
      </c>
      <c r="Q6" s="31">
        <v>78</v>
      </c>
      <c r="R6" s="31">
        <v>56</v>
      </c>
      <c r="S6" s="31">
        <v>64</v>
      </c>
      <c r="T6" s="31">
        <v>0</v>
      </c>
      <c r="U6" s="31">
        <v>0</v>
      </c>
      <c r="V6" s="31">
        <v>0</v>
      </c>
      <c r="W6" s="104">
        <f t="shared" si="0"/>
        <v>60.083333333333336</v>
      </c>
    </row>
    <row r="7" spans="1:23" s="1" customFormat="1" ht="12" x14ac:dyDescent="0.2">
      <c r="A7" s="29">
        <v>0</v>
      </c>
      <c r="B7" s="29" t="s">
        <v>197</v>
      </c>
      <c r="C7" s="29" t="s">
        <v>19</v>
      </c>
      <c r="D7" s="29" t="s">
        <v>13</v>
      </c>
      <c r="E7" s="29" t="s">
        <v>14</v>
      </c>
      <c r="F7" s="29" t="s">
        <v>22</v>
      </c>
      <c r="G7" s="29" t="s">
        <v>20</v>
      </c>
      <c r="H7" s="29" t="s">
        <v>24</v>
      </c>
      <c r="I7" s="29" t="s">
        <v>196</v>
      </c>
      <c r="J7" s="30">
        <v>41671</v>
      </c>
      <c r="K7" s="31">
        <v>26</v>
      </c>
      <c r="L7" s="32">
        <v>100</v>
      </c>
      <c r="M7" s="32">
        <v>99</v>
      </c>
      <c r="N7" s="32">
        <v>100</v>
      </c>
      <c r="O7" s="32">
        <v>99</v>
      </c>
      <c r="P7" s="32">
        <v>100</v>
      </c>
      <c r="Q7" s="31">
        <v>79</v>
      </c>
      <c r="R7" s="31">
        <v>57</v>
      </c>
      <c r="S7" s="31">
        <v>73</v>
      </c>
      <c r="T7" s="31">
        <v>38</v>
      </c>
      <c r="U7" s="32">
        <v>97</v>
      </c>
      <c r="V7" s="31">
        <v>20</v>
      </c>
      <c r="W7" s="104">
        <f t="shared" si="0"/>
        <v>74</v>
      </c>
    </row>
    <row r="8" spans="1:23" s="1" customFormat="1" ht="12" x14ac:dyDescent="0.2">
      <c r="A8" s="29">
        <v>58846000</v>
      </c>
      <c r="B8" s="29" t="s">
        <v>198</v>
      </c>
      <c r="C8" s="29" t="s">
        <v>12</v>
      </c>
      <c r="D8" s="29" t="s">
        <v>13</v>
      </c>
      <c r="E8" s="29" t="s">
        <v>14</v>
      </c>
      <c r="F8" s="29"/>
      <c r="G8" s="29" t="s">
        <v>16</v>
      </c>
      <c r="H8" s="29"/>
      <c r="I8" s="29" t="s">
        <v>196</v>
      </c>
      <c r="J8" s="30">
        <v>41699</v>
      </c>
      <c r="K8" s="32">
        <v>100</v>
      </c>
      <c r="L8" s="32">
        <v>100</v>
      </c>
      <c r="M8" s="32">
        <v>100</v>
      </c>
      <c r="N8" s="32">
        <v>100</v>
      </c>
      <c r="O8" s="32">
        <v>100</v>
      </c>
      <c r="P8" s="32">
        <v>100</v>
      </c>
      <c r="Q8" s="32">
        <v>100</v>
      </c>
      <c r="R8" s="32">
        <v>95</v>
      </c>
      <c r="S8" s="32">
        <v>99</v>
      </c>
      <c r="T8" s="31">
        <v>71</v>
      </c>
      <c r="U8" s="31">
        <v>46</v>
      </c>
      <c r="V8" s="32">
        <v>100</v>
      </c>
      <c r="W8" s="104">
        <f t="shared" si="0"/>
        <v>92.583333333333329</v>
      </c>
    </row>
    <row r="9" spans="1:23" s="1" customFormat="1" ht="12" x14ac:dyDescent="0.2">
      <c r="A9" s="29">
        <v>0</v>
      </c>
      <c r="B9" s="29" t="s">
        <v>198</v>
      </c>
      <c r="C9" s="29" t="s">
        <v>19</v>
      </c>
      <c r="D9" s="29" t="s">
        <v>13</v>
      </c>
      <c r="E9" s="29" t="s">
        <v>14</v>
      </c>
      <c r="F9" s="29"/>
      <c r="G9" s="29" t="s">
        <v>20</v>
      </c>
      <c r="H9" s="29"/>
      <c r="I9" s="29" t="s">
        <v>196</v>
      </c>
      <c r="J9" s="30">
        <v>41699</v>
      </c>
      <c r="K9" s="32">
        <v>100</v>
      </c>
      <c r="L9" s="32">
        <v>99</v>
      </c>
      <c r="M9" s="32">
        <v>100</v>
      </c>
      <c r="N9" s="32">
        <v>99</v>
      </c>
      <c r="O9" s="32">
        <v>99</v>
      </c>
      <c r="P9" s="32">
        <v>100</v>
      </c>
      <c r="Q9" s="32">
        <v>100</v>
      </c>
      <c r="R9" s="32">
        <v>95</v>
      </c>
      <c r="S9" s="32">
        <v>99</v>
      </c>
      <c r="T9" s="31">
        <v>71</v>
      </c>
      <c r="U9" s="31">
        <v>46</v>
      </c>
      <c r="V9" s="32">
        <v>100</v>
      </c>
      <c r="W9" s="104">
        <f t="shared" si="0"/>
        <v>92.333333333333329</v>
      </c>
    </row>
    <row r="10" spans="1:23" s="1" customFormat="1" ht="12" x14ac:dyDescent="0.2">
      <c r="A10" s="29">
        <v>59380000</v>
      </c>
      <c r="B10" s="29" t="s">
        <v>199</v>
      </c>
      <c r="C10" s="29" t="s">
        <v>12</v>
      </c>
      <c r="D10" s="29" t="s">
        <v>13</v>
      </c>
      <c r="E10" s="29" t="s">
        <v>14</v>
      </c>
      <c r="F10" s="29"/>
      <c r="G10" s="29" t="s">
        <v>16</v>
      </c>
      <c r="H10" s="29"/>
      <c r="I10" s="29" t="s">
        <v>196</v>
      </c>
      <c r="J10" s="30">
        <v>41640</v>
      </c>
      <c r="K10" s="31">
        <v>21</v>
      </c>
      <c r="L10" s="32">
        <v>100</v>
      </c>
      <c r="M10" s="32">
        <v>100</v>
      </c>
      <c r="N10" s="32">
        <v>100</v>
      </c>
      <c r="O10" s="32">
        <v>100</v>
      </c>
      <c r="P10" s="32">
        <v>100</v>
      </c>
      <c r="Q10" s="32">
        <v>100</v>
      </c>
      <c r="R10" s="32">
        <v>90</v>
      </c>
      <c r="S10" s="31">
        <v>77</v>
      </c>
      <c r="T10" s="32">
        <v>100</v>
      </c>
      <c r="U10" s="32">
        <v>100</v>
      </c>
      <c r="V10" s="33">
        <v>83</v>
      </c>
      <c r="W10" s="104">
        <f t="shared" si="0"/>
        <v>89.25</v>
      </c>
    </row>
    <row r="11" spans="1:23" s="1" customFormat="1" ht="12" x14ac:dyDescent="0.2">
      <c r="A11" s="29">
        <v>2344007</v>
      </c>
      <c r="B11" s="29" t="s">
        <v>199</v>
      </c>
      <c r="C11" s="29" t="s">
        <v>19</v>
      </c>
      <c r="D11" s="29" t="s">
        <v>13</v>
      </c>
      <c r="E11" s="29" t="s">
        <v>14</v>
      </c>
      <c r="F11" s="29"/>
      <c r="G11" s="29" t="s">
        <v>20</v>
      </c>
      <c r="H11" s="29"/>
      <c r="I11" s="29" t="s">
        <v>196</v>
      </c>
      <c r="J11" s="30">
        <v>41640</v>
      </c>
      <c r="K11" s="33">
        <v>86</v>
      </c>
      <c r="L11" s="32">
        <v>99</v>
      </c>
      <c r="M11" s="32">
        <v>100</v>
      </c>
      <c r="N11" s="32">
        <v>100</v>
      </c>
      <c r="O11" s="32">
        <v>100</v>
      </c>
      <c r="P11" s="32">
        <v>100</v>
      </c>
      <c r="Q11" s="32">
        <v>100</v>
      </c>
      <c r="R11" s="32">
        <v>90</v>
      </c>
      <c r="S11" s="31">
        <v>77</v>
      </c>
      <c r="T11" s="32">
        <v>100</v>
      </c>
      <c r="U11" s="32">
        <v>100</v>
      </c>
      <c r="V11" s="33">
        <v>82</v>
      </c>
      <c r="W11" s="104">
        <f t="shared" si="0"/>
        <v>94.5</v>
      </c>
    </row>
    <row r="12" spans="1:23" s="1" customFormat="1" ht="12" x14ac:dyDescent="0.2">
      <c r="A12" s="29">
        <v>57830000</v>
      </c>
      <c r="B12" s="29" t="s">
        <v>200</v>
      </c>
      <c r="C12" s="29" t="s">
        <v>12</v>
      </c>
      <c r="D12" s="29" t="s">
        <v>13</v>
      </c>
      <c r="E12" s="29" t="s">
        <v>14</v>
      </c>
      <c r="F12" s="29" t="s">
        <v>15</v>
      </c>
      <c r="G12" s="29" t="s">
        <v>16</v>
      </c>
      <c r="H12" s="29" t="s">
        <v>17</v>
      </c>
      <c r="I12" s="29" t="s">
        <v>201</v>
      </c>
      <c r="J12" s="30">
        <v>41122</v>
      </c>
      <c r="K12" s="32">
        <v>100</v>
      </c>
      <c r="L12" s="32">
        <v>100</v>
      </c>
      <c r="M12" s="32">
        <v>100</v>
      </c>
      <c r="N12" s="32">
        <v>100</v>
      </c>
      <c r="O12" s="32">
        <v>100</v>
      </c>
      <c r="P12" s="32">
        <v>100</v>
      </c>
      <c r="Q12" s="32">
        <v>100</v>
      </c>
      <c r="R12" s="32">
        <v>100</v>
      </c>
      <c r="S12" s="32">
        <v>100</v>
      </c>
      <c r="T12" s="32">
        <v>100</v>
      </c>
      <c r="U12" s="32">
        <v>100</v>
      </c>
      <c r="V12" s="32">
        <v>100</v>
      </c>
      <c r="W12" s="104">
        <f t="shared" si="0"/>
        <v>100</v>
      </c>
    </row>
    <row r="13" spans="1:23" s="1" customFormat="1" ht="12" x14ac:dyDescent="0.2">
      <c r="A13" s="29">
        <v>2141014</v>
      </c>
      <c r="B13" s="29" t="s">
        <v>200</v>
      </c>
      <c r="C13" s="29" t="s">
        <v>19</v>
      </c>
      <c r="D13" s="29" t="s">
        <v>13</v>
      </c>
      <c r="E13" s="29" t="s">
        <v>14</v>
      </c>
      <c r="F13" s="29" t="s">
        <v>15</v>
      </c>
      <c r="G13" s="29" t="s">
        <v>20</v>
      </c>
      <c r="H13" s="29" t="s">
        <v>17</v>
      </c>
      <c r="I13" s="29" t="s">
        <v>201</v>
      </c>
      <c r="J13" s="30">
        <v>41122</v>
      </c>
      <c r="K13" s="32">
        <v>100</v>
      </c>
      <c r="L13" s="32">
        <v>100</v>
      </c>
      <c r="M13" s="32">
        <v>100</v>
      </c>
      <c r="N13" s="32">
        <v>100</v>
      </c>
      <c r="O13" s="32">
        <v>100</v>
      </c>
      <c r="P13" s="32">
        <v>100</v>
      </c>
      <c r="Q13" s="32">
        <v>100</v>
      </c>
      <c r="R13" s="32">
        <v>100</v>
      </c>
      <c r="S13" s="32">
        <v>100</v>
      </c>
      <c r="T13" s="32">
        <v>100</v>
      </c>
      <c r="U13" s="32">
        <v>100</v>
      </c>
      <c r="V13" s="32">
        <v>100</v>
      </c>
      <c r="W13" s="104">
        <f t="shared" si="0"/>
        <v>100</v>
      </c>
    </row>
    <row r="14" spans="1:23" s="1" customFormat="1" ht="11.25" customHeight="1" x14ac:dyDescent="0.2">
      <c r="A14" s="136" t="s">
        <v>55</v>
      </c>
      <c r="B14" s="137"/>
      <c r="C14" s="137"/>
      <c r="D14" s="137"/>
      <c r="E14" s="137"/>
      <c r="F14" s="137"/>
      <c r="G14" s="137"/>
      <c r="H14" s="137"/>
      <c r="I14" s="137"/>
      <c r="J14" s="138"/>
      <c r="K14" s="31">
        <f t="shared" ref="K14:V14" si="1">AVERAGE(K4:K13)</f>
        <v>72.400000000000006</v>
      </c>
      <c r="L14" s="31">
        <f t="shared" si="1"/>
        <v>99.8</v>
      </c>
      <c r="M14" s="31">
        <f t="shared" si="1"/>
        <v>99.6</v>
      </c>
      <c r="N14" s="31">
        <f t="shared" si="1"/>
        <v>99.9</v>
      </c>
      <c r="O14" s="31">
        <f t="shared" si="1"/>
        <v>99.5</v>
      </c>
      <c r="P14" s="31">
        <f t="shared" si="1"/>
        <v>100</v>
      </c>
      <c r="Q14" s="31">
        <f t="shared" si="1"/>
        <v>95.7</v>
      </c>
      <c r="R14" s="31">
        <f t="shared" si="1"/>
        <v>87.9</v>
      </c>
      <c r="S14" s="31">
        <f t="shared" si="1"/>
        <v>88.9</v>
      </c>
      <c r="T14" s="31">
        <f t="shared" si="1"/>
        <v>77.8</v>
      </c>
      <c r="U14" s="31">
        <f t="shared" si="1"/>
        <v>78.900000000000006</v>
      </c>
      <c r="V14" s="31">
        <f t="shared" si="1"/>
        <v>78.5</v>
      </c>
      <c r="W14" s="65">
        <f t="shared" si="0"/>
        <v>89.908333333333317</v>
      </c>
    </row>
    <row r="15" spans="1:23" s="1" customFormat="1" ht="11.25" customHeight="1" x14ac:dyDescent="0.2">
      <c r="A15" s="29" t="s">
        <v>56</v>
      </c>
      <c r="B15" s="117" t="s">
        <v>57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9"/>
    </row>
    <row r="16" spans="1:23" s="1" customFormat="1" ht="11.25" customHeight="1" x14ac:dyDescent="0.2">
      <c r="A16" s="29" t="s">
        <v>58</v>
      </c>
      <c r="B16" s="117" t="s">
        <v>59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9"/>
    </row>
    <row r="17" spans="1:23" s="1" customFormat="1" ht="11.25" customHeight="1" x14ac:dyDescent="0.2">
      <c r="A17" s="29" t="s">
        <v>60</v>
      </c>
      <c r="B17" s="117" t="s">
        <v>61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9"/>
    </row>
    <row r="18" spans="1:23" s="1" customFormat="1" ht="11.25" customHeight="1" x14ac:dyDescent="0.2">
      <c r="A18" s="29" t="s">
        <v>60</v>
      </c>
      <c r="B18" s="117" t="s">
        <v>62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9"/>
    </row>
    <row r="19" spans="1:23" s="1" customFormat="1" ht="11.25" customHeight="1" x14ac:dyDescent="0.2">
      <c r="A19" s="29" t="s">
        <v>60</v>
      </c>
      <c r="B19" s="117" t="s">
        <v>63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9"/>
    </row>
    <row r="20" spans="1:23" s="1" customFormat="1" ht="11.25" x14ac:dyDescent="0.2">
      <c r="A20" s="29" t="s">
        <v>64</v>
      </c>
      <c r="B20" s="117" t="s">
        <v>65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9"/>
    </row>
    <row r="21" spans="1:23" s="1" customFormat="1" ht="11.25" customHeight="1" x14ac:dyDescent="0.2">
      <c r="A21" s="120" t="s">
        <v>66</v>
      </c>
      <c r="B21" s="121"/>
      <c r="C21" s="121"/>
      <c r="D21" s="121"/>
      <c r="E21" s="121"/>
      <c r="F21" s="122"/>
      <c r="G21" s="123" t="s">
        <v>67</v>
      </c>
      <c r="H21" s="124"/>
      <c r="I21" s="124"/>
      <c r="J21" s="124"/>
      <c r="K21" s="124"/>
      <c r="L21" s="125"/>
      <c r="M21" s="126" t="s">
        <v>68</v>
      </c>
      <c r="N21" s="127"/>
      <c r="O21" s="127"/>
      <c r="P21" s="127"/>
      <c r="Q21" s="127"/>
      <c r="R21" s="128"/>
      <c r="S21" s="129" t="s">
        <v>69</v>
      </c>
      <c r="T21" s="130"/>
      <c r="U21" s="130"/>
      <c r="V21" s="130"/>
      <c r="W21" s="131"/>
    </row>
    <row r="22" spans="1:23" s="1" customFormat="1" ht="11.25" x14ac:dyDescent="0.2">
      <c r="A22" s="114" t="s">
        <v>70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6"/>
    </row>
  </sheetData>
  <mergeCells count="14">
    <mergeCell ref="A22:W22"/>
    <mergeCell ref="B18:W18"/>
    <mergeCell ref="B19:W19"/>
    <mergeCell ref="B20:W20"/>
    <mergeCell ref="A21:F21"/>
    <mergeCell ref="G21:L21"/>
    <mergeCell ref="M21:R21"/>
    <mergeCell ref="S21:W21"/>
    <mergeCell ref="B17:W17"/>
    <mergeCell ref="A1:V1"/>
    <mergeCell ref="A2:V2"/>
    <mergeCell ref="A14:J14"/>
    <mergeCell ref="B15:W15"/>
    <mergeCell ref="B16:W16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95" orientation="landscape" horizontalDpi="300" verticalDpi="300" r:id="rId1"/>
  <ignoredErrors>
    <ignoredError sqref="K14:V14 W4:W1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X34"/>
  <sheetViews>
    <sheetView showGridLines="0" workbookViewId="0">
      <pane ySplit="3" topLeftCell="A4" activePane="bottomLeft" state="frozen"/>
      <selection pane="bottomLeft" activeCell="AA13" sqref="AA13"/>
    </sheetView>
  </sheetViews>
  <sheetFormatPr defaultRowHeight="15" x14ac:dyDescent="0.25"/>
  <cols>
    <col min="1" max="1" width="10" bestFit="1" customWidth="1"/>
    <col min="2" max="2" width="24.4257812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7.5703125" bestFit="1" customWidth="1"/>
    <col min="8" max="8" width="3.85546875" bestFit="1" customWidth="1"/>
    <col min="9" max="9" width="2.85546875" bestFit="1" customWidth="1"/>
    <col min="10" max="10" width="5.85546875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3" s="1" customFormat="1" ht="12.75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</row>
    <row r="2" spans="1:23" s="1" customFormat="1" ht="12.75" customHeight="1" x14ac:dyDescent="0.2">
      <c r="A2" s="134" t="s">
        <v>509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71"/>
    </row>
    <row r="3" spans="1:23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5" t="s">
        <v>338</v>
      </c>
    </row>
    <row r="4" spans="1:23" s="1" customFormat="1" ht="12" x14ac:dyDescent="0.2">
      <c r="A4" s="29">
        <v>37563000</v>
      </c>
      <c r="B4" s="29" t="s">
        <v>204</v>
      </c>
      <c r="C4" s="29" t="s">
        <v>12</v>
      </c>
      <c r="D4" s="29" t="s">
        <v>13</v>
      </c>
      <c r="E4" s="29" t="s">
        <v>14</v>
      </c>
      <c r="F4" s="29" t="s">
        <v>15</v>
      </c>
      <c r="G4" s="29" t="s">
        <v>27</v>
      </c>
      <c r="H4" s="29" t="s">
        <v>17</v>
      </c>
      <c r="I4" s="29" t="s">
        <v>203</v>
      </c>
      <c r="J4" s="30">
        <v>41153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104">
        <f>AVERAGE(K4:V4)</f>
        <v>0</v>
      </c>
    </row>
    <row r="5" spans="1:23" s="1" customFormat="1" ht="12" x14ac:dyDescent="0.2">
      <c r="A5" s="29">
        <v>0</v>
      </c>
      <c r="B5" s="29" t="s">
        <v>204</v>
      </c>
      <c r="C5" s="29" t="s">
        <v>19</v>
      </c>
      <c r="D5" s="29" t="s">
        <v>13</v>
      </c>
      <c r="E5" s="29" t="s">
        <v>14</v>
      </c>
      <c r="F5" s="29" t="s">
        <v>15</v>
      </c>
      <c r="G5" s="29" t="s">
        <v>20</v>
      </c>
      <c r="H5" s="29" t="s">
        <v>17</v>
      </c>
      <c r="I5" s="29" t="s">
        <v>203</v>
      </c>
      <c r="J5" s="30">
        <v>41153</v>
      </c>
      <c r="K5" s="32">
        <v>100</v>
      </c>
      <c r="L5" s="32">
        <v>100</v>
      </c>
      <c r="M5" s="32">
        <v>100</v>
      </c>
      <c r="N5" s="32">
        <v>100</v>
      </c>
      <c r="O5" s="32">
        <v>100</v>
      </c>
      <c r="P5" s="32">
        <v>100</v>
      </c>
      <c r="Q5" s="32">
        <v>100</v>
      </c>
      <c r="R5" s="31">
        <v>2</v>
      </c>
      <c r="S5" s="31">
        <v>0</v>
      </c>
      <c r="T5" s="31">
        <v>0</v>
      </c>
      <c r="U5" s="31">
        <v>0</v>
      </c>
      <c r="V5" s="31">
        <v>0</v>
      </c>
      <c r="W5" s="104">
        <f t="shared" ref="W5:W26" si="0">AVERAGE(K5:V5)</f>
        <v>58.5</v>
      </c>
    </row>
    <row r="6" spans="1:23" s="1" customFormat="1" ht="12" x14ac:dyDescent="0.2">
      <c r="A6" s="29">
        <v>37714600</v>
      </c>
      <c r="B6" s="29" t="s">
        <v>205</v>
      </c>
      <c r="C6" s="29" t="s">
        <v>12</v>
      </c>
      <c r="D6" s="29" t="s">
        <v>13</v>
      </c>
      <c r="E6" s="29" t="s">
        <v>14</v>
      </c>
      <c r="F6" s="29" t="s">
        <v>15</v>
      </c>
      <c r="G6" s="29" t="s">
        <v>27</v>
      </c>
      <c r="H6" s="29" t="s">
        <v>17</v>
      </c>
      <c r="I6" s="29" t="s">
        <v>203</v>
      </c>
      <c r="J6" s="30">
        <v>41153</v>
      </c>
      <c r="K6" s="31">
        <v>40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  <c r="R6" s="32">
        <v>100</v>
      </c>
      <c r="S6" s="32">
        <v>100</v>
      </c>
      <c r="T6" s="32">
        <v>100</v>
      </c>
      <c r="U6" s="32">
        <v>100</v>
      </c>
      <c r="V6" s="32">
        <v>100</v>
      </c>
      <c r="W6" s="104">
        <f t="shared" si="0"/>
        <v>95</v>
      </c>
    </row>
    <row r="7" spans="1:23" s="1" customFormat="1" ht="12" x14ac:dyDescent="0.2">
      <c r="A7" s="29">
        <v>536065</v>
      </c>
      <c r="B7" s="29" t="s">
        <v>205</v>
      </c>
      <c r="C7" s="29" t="s">
        <v>19</v>
      </c>
      <c r="D7" s="29" t="s">
        <v>13</v>
      </c>
      <c r="E7" s="29" t="s">
        <v>14</v>
      </c>
      <c r="F7" s="29" t="s">
        <v>15</v>
      </c>
      <c r="G7" s="29" t="s">
        <v>20</v>
      </c>
      <c r="H7" s="29" t="s">
        <v>17</v>
      </c>
      <c r="I7" s="29" t="s">
        <v>203</v>
      </c>
      <c r="J7" s="30">
        <v>41153</v>
      </c>
      <c r="K7" s="32">
        <v>100</v>
      </c>
      <c r="L7" s="32">
        <v>100</v>
      </c>
      <c r="M7" s="32">
        <v>100</v>
      </c>
      <c r="N7" s="32">
        <v>100</v>
      </c>
      <c r="O7" s="32">
        <v>100</v>
      </c>
      <c r="P7" s="32">
        <v>100</v>
      </c>
      <c r="Q7" s="32">
        <v>100</v>
      </c>
      <c r="R7" s="32">
        <v>100</v>
      </c>
      <c r="S7" s="32">
        <v>100</v>
      </c>
      <c r="T7" s="32">
        <v>100</v>
      </c>
      <c r="U7" s="32">
        <v>100</v>
      </c>
      <c r="V7" s="32">
        <v>100</v>
      </c>
      <c r="W7" s="104">
        <f t="shared" si="0"/>
        <v>100</v>
      </c>
    </row>
    <row r="8" spans="1:23" s="1" customFormat="1" ht="12" x14ac:dyDescent="0.2">
      <c r="A8" s="29">
        <v>37062800</v>
      </c>
      <c r="B8" s="29" t="s">
        <v>445</v>
      </c>
      <c r="C8" s="29" t="s">
        <v>12</v>
      </c>
      <c r="D8" s="29" t="s">
        <v>13</v>
      </c>
      <c r="E8" s="29" t="s">
        <v>14</v>
      </c>
      <c r="F8" s="29" t="s">
        <v>77</v>
      </c>
      <c r="G8" s="29" t="s">
        <v>27</v>
      </c>
      <c r="H8" s="29" t="s">
        <v>78</v>
      </c>
      <c r="I8" s="29" t="s">
        <v>203</v>
      </c>
      <c r="J8" s="30">
        <v>39995</v>
      </c>
      <c r="K8" s="31">
        <v>0</v>
      </c>
      <c r="L8" s="31">
        <v>56</v>
      </c>
      <c r="M8" s="32">
        <v>100</v>
      </c>
      <c r="N8" s="32">
        <v>100</v>
      </c>
      <c r="O8" s="32">
        <v>100</v>
      </c>
      <c r="P8" s="32">
        <v>100</v>
      </c>
      <c r="Q8" s="32">
        <v>100</v>
      </c>
      <c r="R8" s="32">
        <v>100</v>
      </c>
      <c r="S8" s="32">
        <v>100</v>
      </c>
      <c r="T8" s="32">
        <v>99</v>
      </c>
      <c r="U8" s="32">
        <v>92</v>
      </c>
      <c r="V8" s="32">
        <v>96</v>
      </c>
      <c r="W8" s="104">
        <f t="shared" si="0"/>
        <v>86.916666666666671</v>
      </c>
    </row>
    <row r="9" spans="1:23" s="1" customFormat="1" ht="12" x14ac:dyDescent="0.2">
      <c r="A9" s="29">
        <v>537051</v>
      </c>
      <c r="B9" s="29" t="s">
        <v>445</v>
      </c>
      <c r="C9" s="29" t="s">
        <v>19</v>
      </c>
      <c r="D9" s="29" t="s">
        <v>13</v>
      </c>
      <c r="E9" s="29" t="s">
        <v>14</v>
      </c>
      <c r="F9" s="29" t="s">
        <v>77</v>
      </c>
      <c r="G9" s="29" t="s">
        <v>20</v>
      </c>
      <c r="H9" s="29" t="s">
        <v>78</v>
      </c>
      <c r="I9" s="29" t="s">
        <v>203</v>
      </c>
      <c r="J9" s="30">
        <v>39995</v>
      </c>
      <c r="K9" s="31">
        <v>0</v>
      </c>
      <c r="L9" s="31">
        <v>56</v>
      </c>
      <c r="M9" s="32">
        <v>100</v>
      </c>
      <c r="N9" s="32">
        <v>100</v>
      </c>
      <c r="O9" s="32">
        <v>100</v>
      </c>
      <c r="P9" s="32">
        <v>100</v>
      </c>
      <c r="Q9" s="32">
        <v>100</v>
      </c>
      <c r="R9" s="32">
        <v>100</v>
      </c>
      <c r="S9" s="32">
        <v>100</v>
      </c>
      <c r="T9" s="32">
        <v>99</v>
      </c>
      <c r="U9" s="32">
        <v>92</v>
      </c>
      <c r="V9" s="32">
        <v>96</v>
      </c>
      <c r="W9" s="104">
        <f t="shared" si="0"/>
        <v>86.916666666666671</v>
      </c>
    </row>
    <row r="10" spans="1:23" s="1" customFormat="1" ht="12" x14ac:dyDescent="0.2">
      <c r="A10" s="29">
        <v>37750000</v>
      </c>
      <c r="B10" s="29" t="s">
        <v>446</v>
      </c>
      <c r="C10" s="29" t="s">
        <v>12</v>
      </c>
      <c r="D10" s="29" t="s">
        <v>13</v>
      </c>
      <c r="E10" s="29" t="s">
        <v>14</v>
      </c>
      <c r="F10" s="29" t="s">
        <v>77</v>
      </c>
      <c r="G10" s="29" t="s">
        <v>16</v>
      </c>
      <c r="H10" s="29" t="s">
        <v>78</v>
      </c>
      <c r="I10" s="29" t="s">
        <v>203</v>
      </c>
      <c r="J10" s="30">
        <v>40391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104">
        <f t="shared" si="0"/>
        <v>0</v>
      </c>
    </row>
    <row r="11" spans="1:23" s="1" customFormat="1" ht="12" x14ac:dyDescent="0.2">
      <c r="A11" s="29">
        <v>536063</v>
      </c>
      <c r="B11" s="29" t="s">
        <v>446</v>
      </c>
      <c r="C11" s="29" t="s">
        <v>19</v>
      </c>
      <c r="D11" s="29" t="s">
        <v>13</v>
      </c>
      <c r="E11" s="29" t="s">
        <v>14</v>
      </c>
      <c r="F11" s="29" t="s">
        <v>77</v>
      </c>
      <c r="G11" s="29" t="s">
        <v>20</v>
      </c>
      <c r="H11" s="29" t="s">
        <v>78</v>
      </c>
      <c r="I11" s="29" t="s">
        <v>203</v>
      </c>
      <c r="J11" s="30">
        <v>40391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1</v>
      </c>
      <c r="V11" s="31">
        <v>2</v>
      </c>
      <c r="W11" s="104">
        <f t="shared" si="0"/>
        <v>0.25</v>
      </c>
    </row>
    <row r="12" spans="1:23" s="1" customFormat="1" ht="12" x14ac:dyDescent="0.2">
      <c r="A12" s="29">
        <v>37564100</v>
      </c>
      <c r="B12" s="29" t="s">
        <v>206</v>
      </c>
      <c r="C12" s="29" t="s">
        <v>12</v>
      </c>
      <c r="D12" s="29" t="s">
        <v>13</v>
      </c>
      <c r="E12" s="29" t="s">
        <v>14</v>
      </c>
      <c r="F12" s="29" t="s">
        <v>15</v>
      </c>
      <c r="G12" s="29" t="s">
        <v>27</v>
      </c>
      <c r="H12" s="29" t="s">
        <v>17</v>
      </c>
      <c r="I12" s="29" t="s">
        <v>203</v>
      </c>
      <c r="J12" s="30">
        <v>41153</v>
      </c>
      <c r="K12" s="31">
        <v>9</v>
      </c>
      <c r="L12" s="31">
        <v>5</v>
      </c>
      <c r="M12" s="31">
        <v>3</v>
      </c>
      <c r="N12" s="31">
        <v>13</v>
      </c>
      <c r="O12" s="31">
        <v>13</v>
      </c>
      <c r="P12" s="31">
        <v>14</v>
      </c>
      <c r="Q12" s="31">
        <v>13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104">
        <f t="shared" si="0"/>
        <v>5.833333333333333</v>
      </c>
    </row>
    <row r="13" spans="1:23" s="1" customFormat="1" ht="12" x14ac:dyDescent="0.2">
      <c r="A13" s="29">
        <v>0</v>
      </c>
      <c r="B13" s="29" t="s">
        <v>206</v>
      </c>
      <c r="C13" s="29" t="s">
        <v>19</v>
      </c>
      <c r="D13" s="29" t="s">
        <v>13</v>
      </c>
      <c r="E13" s="29" t="s">
        <v>14</v>
      </c>
      <c r="F13" s="29" t="s">
        <v>15</v>
      </c>
      <c r="G13" s="29" t="s">
        <v>20</v>
      </c>
      <c r="H13" s="29" t="s">
        <v>17</v>
      </c>
      <c r="I13" s="29" t="s">
        <v>203</v>
      </c>
      <c r="J13" s="30">
        <v>41153</v>
      </c>
      <c r="K13" s="31">
        <v>14</v>
      </c>
      <c r="L13" s="31">
        <v>23</v>
      </c>
      <c r="M13" s="31">
        <v>23</v>
      </c>
      <c r="N13" s="31">
        <v>23</v>
      </c>
      <c r="O13" s="31">
        <v>22</v>
      </c>
      <c r="P13" s="31">
        <v>18</v>
      </c>
      <c r="Q13" s="31">
        <v>18</v>
      </c>
      <c r="R13" s="31">
        <v>1</v>
      </c>
      <c r="S13" s="31">
        <v>0</v>
      </c>
      <c r="T13" s="31">
        <v>0</v>
      </c>
      <c r="U13" s="31">
        <v>0</v>
      </c>
      <c r="V13" s="31">
        <v>0</v>
      </c>
      <c r="W13" s="104">
        <f t="shared" si="0"/>
        <v>11.833333333333334</v>
      </c>
    </row>
    <row r="14" spans="1:23" s="1" customFormat="1" ht="12" x14ac:dyDescent="0.2">
      <c r="A14" s="29">
        <v>37730000</v>
      </c>
      <c r="B14" s="29" t="s">
        <v>207</v>
      </c>
      <c r="C14" s="29" t="s">
        <v>12</v>
      </c>
      <c r="D14" s="29" t="s">
        <v>13</v>
      </c>
      <c r="E14" s="29" t="s">
        <v>14</v>
      </c>
      <c r="F14" s="29" t="s">
        <v>15</v>
      </c>
      <c r="G14" s="29" t="s">
        <v>16</v>
      </c>
      <c r="H14" s="29" t="s">
        <v>17</v>
      </c>
      <c r="I14" s="29" t="s">
        <v>203</v>
      </c>
      <c r="J14" s="30">
        <v>41153</v>
      </c>
      <c r="K14" s="32">
        <v>100</v>
      </c>
      <c r="L14" s="31">
        <v>16</v>
      </c>
      <c r="M14" s="31">
        <v>0</v>
      </c>
      <c r="N14" s="31">
        <v>0</v>
      </c>
      <c r="O14" s="33">
        <v>87</v>
      </c>
      <c r="P14" s="32">
        <v>100</v>
      </c>
      <c r="Q14" s="31">
        <v>64</v>
      </c>
      <c r="R14" s="31">
        <v>72</v>
      </c>
      <c r="S14" s="32">
        <v>100</v>
      </c>
      <c r="T14" s="32">
        <v>100</v>
      </c>
      <c r="U14" s="32">
        <v>100</v>
      </c>
      <c r="V14" s="32">
        <v>98</v>
      </c>
      <c r="W14" s="104">
        <f t="shared" si="0"/>
        <v>69.75</v>
      </c>
    </row>
    <row r="15" spans="1:23" s="1" customFormat="1" ht="12" x14ac:dyDescent="0.2">
      <c r="A15" s="29">
        <v>536066</v>
      </c>
      <c r="B15" s="29" t="s">
        <v>207</v>
      </c>
      <c r="C15" s="29" t="s">
        <v>19</v>
      </c>
      <c r="D15" s="29" t="s">
        <v>13</v>
      </c>
      <c r="E15" s="29" t="s">
        <v>14</v>
      </c>
      <c r="F15" s="29" t="s">
        <v>15</v>
      </c>
      <c r="G15" s="29" t="s">
        <v>20</v>
      </c>
      <c r="H15" s="29" t="s">
        <v>17</v>
      </c>
      <c r="I15" s="29" t="s">
        <v>203</v>
      </c>
      <c r="J15" s="30">
        <v>41153</v>
      </c>
      <c r="K15" s="32">
        <v>100</v>
      </c>
      <c r="L15" s="32">
        <v>100</v>
      </c>
      <c r="M15" s="32">
        <v>100</v>
      </c>
      <c r="N15" s="32">
        <v>100</v>
      </c>
      <c r="O15" s="32">
        <v>100</v>
      </c>
      <c r="P15" s="32">
        <v>100</v>
      </c>
      <c r="Q15" s="31">
        <v>64</v>
      </c>
      <c r="R15" s="31">
        <v>72</v>
      </c>
      <c r="S15" s="32">
        <v>100</v>
      </c>
      <c r="T15" s="32">
        <v>100</v>
      </c>
      <c r="U15" s="32">
        <v>100</v>
      </c>
      <c r="V15" s="32">
        <v>100</v>
      </c>
      <c r="W15" s="104">
        <f t="shared" si="0"/>
        <v>94.666666666666671</v>
      </c>
    </row>
    <row r="16" spans="1:23" s="1" customFormat="1" ht="12" x14ac:dyDescent="0.2">
      <c r="A16" s="29">
        <v>37084000</v>
      </c>
      <c r="B16" s="29" t="s">
        <v>208</v>
      </c>
      <c r="C16" s="29" t="s">
        <v>12</v>
      </c>
      <c r="D16" s="29" t="s">
        <v>13</v>
      </c>
      <c r="E16" s="29" t="s">
        <v>14</v>
      </c>
      <c r="F16" s="29" t="s">
        <v>15</v>
      </c>
      <c r="G16" s="29" t="s">
        <v>16</v>
      </c>
      <c r="H16" s="29" t="s">
        <v>17</v>
      </c>
      <c r="I16" s="29" t="s">
        <v>203</v>
      </c>
      <c r="J16" s="30">
        <v>41153</v>
      </c>
      <c r="K16" s="32">
        <v>100</v>
      </c>
      <c r="L16" s="32">
        <v>100</v>
      </c>
      <c r="M16" s="32">
        <v>100</v>
      </c>
      <c r="N16" s="32">
        <v>100</v>
      </c>
      <c r="O16" s="32">
        <v>100</v>
      </c>
      <c r="P16" s="32">
        <v>100</v>
      </c>
      <c r="Q16" s="32">
        <v>100</v>
      </c>
      <c r="R16" s="32">
        <v>100</v>
      </c>
      <c r="S16" s="32">
        <v>100</v>
      </c>
      <c r="T16" s="32">
        <v>100</v>
      </c>
      <c r="U16" s="32">
        <v>100</v>
      </c>
      <c r="V16" s="32">
        <v>97</v>
      </c>
      <c r="W16" s="104">
        <f t="shared" si="0"/>
        <v>99.75</v>
      </c>
    </row>
    <row r="17" spans="1:24" s="1" customFormat="1" ht="12" x14ac:dyDescent="0.2">
      <c r="A17" s="29">
        <v>537036</v>
      </c>
      <c r="B17" s="29" t="s">
        <v>208</v>
      </c>
      <c r="C17" s="29" t="s">
        <v>19</v>
      </c>
      <c r="D17" s="29" t="s">
        <v>13</v>
      </c>
      <c r="E17" s="29" t="s">
        <v>14</v>
      </c>
      <c r="F17" s="29" t="s">
        <v>15</v>
      </c>
      <c r="G17" s="29" t="s">
        <v>20</v>
      </c>
      <c r="H17" s="29" t="s">
        <v>17</v>
      </c>
      <c r="I17" s="29" t="s">
        <v>203</v>
      </c>
      <c r="J17" s="30">
        <v>41153</v>
      </c>
      <c r="K17" s="32">
        <v>100</v>
      </c>
      <c r="L17" s="32">
        <v>100</v>
      </c>
      <c r="M17" s="32">
        <v>100</v>
      </c>
      <c r="N17" s="32">
        <v>100</v>
      </c>
      <c r="O17" s="32">
        <v>100</v>
      </c>
      <c r="P17" s="32">
        <v>100</v>
      </c>
      <c r="Q17" s="32">
        <v>100</v>
      </c>
      <c r="R17" s="32">
        <v>100</v>
      </c>
      <c r="S17" s="32">
        <v>100</v>
      </c>
      <c r="T17" s="32">
        <v>100</v>
      </c>
      <c r="U17" s="32">
        <v>100</v>
      </c>
      <c r="V17" s="32">
        <v>97</v>
      </c>
      <c r="W17" s="104">
        <f t="shared" si="0"/>
        <v>99.75</v>
      </c>
    </row>
    <row r="18" spans="1:24" s="1" customFormat="1" ht="12" x14ac:dyDescent="0.2">
      <c r="A18" s="29">
        <v>37470000</v>
      </c>
      <c r="B18" s="29" t="s">
        <v>209</v>
      </c>
      <c r="C18" s="29" t="s">
        <v>12</v>
      </c>
      <c r="D18" s="29" t="s">
        <v>13</v>
      </c>
      <c r="E18" s="29" t="s">
        <v>14</v>
      </c>
      <c r="F18" s="29" t="s">
        <v>72</v>
      </c>
      <c r="G18" s="29" t="s">
        <v>16</v>
      </c>
      <c r="H18" s="29" t="s">
        <v>17</v>
      </c>
      <c r="I18" s="29" t="s">
        <v>203</v>
      </c>
      <c r="J18" s="30">
        <v>38322</v>
      </c>
      <c r="K18" s="32">
        <v>100</v>
      </c>
      <c r="L18" s="32">
        <v>100</v>
      </c>
      <c r="M18" s="32">
        <v>100</v>
      </c>
      <c r="N18" s="32">
        <v>100</v>
      </c>
      <c r="O18" s="32">
        <v>100</v>
      </c>
      <c r="P18" s="32">
        <v>100</v>
      </c>
      <c r="Q18" s="32">
        <v>93</v>
      </c>
      <c r="R18" s="32">
        <v>100</v>
      </c>
      <c r="S18" s="32">
        <v>100</v>
      </c>
      <c r="T18" s="32">
        <v>100</v>
      </c>
      <c r="U18" s="32">
        <v>99</v>
      </c>
      <c r="V18" s="31">
        <v>14</v>
      </c>
      <c r="W18" s="104">
        <f t="shared" si="0"/>
        <v>92.166666666666671</v>
      </c>
    </row>
    <row r="19" spans="1:24" s="1" customFormat="1" ht="12" x14ac:dyDescent="0.2">
      <c r="A19" s="29">
        <v>637050</v>
      </c>
      <c r="B19" s="29" t="s">
        <v>209</v>
      </c>
      <c r="C19" s="29" t="s">
        <v>19</v>
      </c>
      <c r="D19" s="29" t="s">
        <v>13</v>
      </c>
      <c r="E19" s="29" t="s">
        <v>14</v>
      </c>
      <c r="F19" s="29" t="s">
        <v>72</v>
      </c>
      <c r="G19" s="29" t="s">
        <v>20</v>
      </c>
      <c r="H19" s="29" t="s">
        <v>17</v>
      </c>
      <c r="I19" s="29" t="s">
        <v>203</v>
      </c>
      <c r="J19" s="30">
        <v>38322</v>
      </c>
      <c r="K19" s="32">
        <v>100</v>
      </c>
      <c r="L19" s="32">
        <v>100</v>
      </c>
      <c r="M19" s="32">
        <v>100</v>
      </c>
      <c r="N19" s="32">
        <v>100</v>
      </c>
      <c r="O19" s="32">
        <v>100</v>
      </c>
      <c r="P19" s="32">
        <v>100</v>
      </c>
      <c r="Q19" s="32">
        <v>100</v>
      </c>
      <c r="R19" s="32">
        <v>100</v>
      </c>
      <c r="S19" s="32">
        <v>100</v>
      </c>
      <c r="T19" s="32">
        <v>100</v>
      </c>
      <c r="U19" s="32">
        <v>99</v>
      </c>
      <c r="V19" s="32">
        <v>100</v>
      </c>
      <c r="W19" s="104">
        <f t="shared" si="0"/>
        <v>99.916666666666671</v>
      </c>
    </row>
    <row r="20" spans="1:24" s="1" customFormat="1" ht="12" x14ac:dyDescent="0.2">
      <c r="A20" s="29">
        <v>37030000</v>
      </c>
      <c r="B20" s="29" t="s">
        <v>210</v>
      </c>
      <c r="C20" s="29" t="s">
        <v>12</v>
      </c>
      <c r="D20" s="29" t="s">
        <v>13</v>
      </c>
      <c r="E20" s="29" t="s">
        <v>14</v>
      </c>
      <c r="F20" s="29" t="s">
        <v>15</v>
      </c>
      <c r="G20" s="29" t="s">
        <v>16</v>
      </c>
      <c r="H20" s="29" t="s">
        <v>17</v>
      </c>
      <c r="I20" s="29" t="s">
        <v>203</v>
      </c>
      <c r="J20" s="30">
        <v>40391</v>
      </c>
      <c r="K20" s="32">
        <v>100</v>
      </c>
      <c r="L20" s="32">
        <v>100</v>
      </c>
      <c r="M20" s="32">
        <v>100</v>
      </c>
      <c r="N20" s="32">
        <v>97</v>
      </c>
      <c r="O20" s="32">
        <v>94</v>
      </c>
      <c r="P20" s="33">
        <v>87</v>
      </c>
      <c r="Q20" s="33">
        <v>89</v>
      </c>
      <c r="R20" s="31">
        <v>0</v>
      </c>
      <c r="S20" s="31">
        <v>0</v>
      </c>
      <c r="T20" s="31">
        <v>0</v>
      </c>
      <c r="U20" s="31">
        <v>56</v>
      </c>
      <c r="V20" s="32">
        <v>100</v>
      </c>
      <c r="W20" s="104">
        <f t="shared" si="0"/>
        <v>68.583333333333329</v>
      </c>
    </row>
    <row r="21" spans="1:24" s="1" customFormat="1" ht="12" x14ac:dyDescent="0.2">
      <c r="A21" s="29">
        <v>638100</v>
      </c>
      <c r="B21" s="29" t="s">
        <v>210</v>
      </c>
      <c r="C21" s="29" t="s">
        <v>19</v>
      </c>
      <c r="D21" s="29" t="s">
        <v>13</v>
      </c>
      <c r="E21" s="29" t="s">
        <v>14</v>
      </c>
      <c r="F21" s="29" t="s">
        <v>15</v>
      </c>
      <c r="G21" s="29" t="s">
        <v>20</v>
      </c>
      <c r="H21" s="29" t="s">
        <v>17</v>
      </c>
      <c r="I21" s="29" t="s">
        <v>203</v>
      </c>
      <c r="J21" s="30">
        <v>40391</v>
      </c>
      <c r="K21" s="32">
        <v>100</v>
      </c>
      <c r="L21" s="32">
        <v>100</v>
      </c>
      <c r="M21" s="32">
        <v>100</v>
      </c>
      <c r="N21" s="32">
        <v>100</v>
      </c>
      <c r="O21" s="32">
        <v>94</v>
      </c>
      <c r="P21" s="33">
        <v>87</v>
      </c>
      <c r="Q21" s="32">
        <v>100</v>
      </c>
      <c r="R21" s="33">
        <v>81</v>
      </c>
      <c r="S21" s="32">
        <v>100</v>
      </c>
      <c r="T21" s="33">
        <v>82</v>
      </c>
      <c r="U21" s="32">
        <v>98</v>
      </c>
      <c r="V21" s="32">
        <v>100</v>
      </c>
      <c r="W21" s="104">
        <f t="shared" si="0"/>
        <v>95.166666666666671</v>
      </c>
    </row>
    <row r="22" spans="1:24" s="1" customFormat="1" ht="12" x14ac:dyDescent="0.2">
      <c r="A22" s="29">
        <v>37080000</v>
      </c>
      <c r="B22" s="29" t="s">
        <v>447</v>
      </c>
      <c r="C22" s="29" t="s">
        <v>12</v>
      </c>
      <c r="D22" s="29" t="s">
        <v>13</v>
      </c>
      <c r="E22" s="29" t="s">
        <v>14</v>
      </c>
      <c r="F22" s="29" t="s">
        <v>77</v>
      </c>
      <c r="G22" s="29" t="s">
        <v>16</v>
      </c>
      <c r="H22" s="29" t="s">
        <v>78</v>
      </c>
      <c r="I22" s="29" t="s">
        <v>203</v>
      </c>
      <c r="J22" s="30">
        <v>40391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104">
        <f t="shared" si="0"/>
        <v>0</v>
      </c>
    </row>
    <row r="23" spans="1:24" s="1" customFormat="1" ht="12" x14ac:dyDescent="0.2">
      <c r="A23" s="29">
        <v>537008</v>
      </c>
      <c r="B23" s="29" t="s">
        <v>447</v>
      </c>
      <c r="C23" s="29" t="s">
        <v>19</v>
      </c>
      <c r="D23" s="29" t="s">
        <v>13</v>
      </c>
      <c r="E23" s="29" t="s">
        <v>14</v>
      </c>
      <c r="F23" s="29" t="s">
        <v>77</v>
      </c>
      <c r="G23" s="29" t="s">
        <v>20</v>
      </c>
      <c r="H23" s="29" t="s">
        <v>78</v>
      </c>
      <c r="I23" s="29" t="s">
        <v>203</v>
      </c>
      <c r="J23" s="30">
        <v>40391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104">
        <f t="shared" si="0"/>
        <v>0</v>
      </c>
    </row>
    <row r="24" spans="1:24" s="1" customFormat="1" ht="12" x14ac:dyDescent="0.2">
      <c r="A24" s="29">
        <v>37710150</v>
      </c>
      <c r="B24" s="29" t="s">
        <v>448</v>
      </c>
      <c r="C24" s="29" t="s">
        <v>12</v>
      </c>
      <c r="D24" s="29" t="s">
        <v>13</v>
      </c>
      <c r="E24" s="29" t="s">
        <v>14</v>
      </c>
      <c r="F24" s="29" t="s">
        <v>77</v>
      </c>
      <c r="G24" s="29" t="s">
        <v>16</v>
      </c>
      <c r="H24" s="29" t="s">
        <v>78</v>
      </c>
      <c r="I24" s="29" t="s">
        <v>203</v>
      </c>
      <c r="J24" s="30">
        <v>40391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104"/>
      <c r="X24" s="4" t="s">
        <v>531</v>
      </c>
    </row>
    <row r="25" spans="1:24" s="1" customFormat="1" ht="12" x14ac:dyDescent="0.2">
      <c r="A25" s="29">
        <v>536064</v>
      </c>
      <c r="B25" s="29" t="s">
        <v>448</v>
      </c>
      <c r="C25" s="29" t="s">
        <v>19</v>
      </c>
      <c r="D25" s="29" t="s">
        <v>13</v>
      </c>
      <c r="E25" s="29" t="s">
        <v>14</v>
      </c>
      <c r="F25" s="29" t="s">
        <v>77</v>
      </c>
      <c r="G25" s="29" t="s">
        <v>20</v>
      </c>
      <c r="H25" s="29" t="s">
        <v>78</v>
      </c>
      <c r="I25" s="29" t="s">
        <v>203</v>
      </c>
      <c r="J25" s="30">
        <v>40391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104"/>
    </row>
    <row r="26" spans="1:24" s="1" customFormat="1" ht="11.25" customHeight="1" x14ac:dyDescent="0.2">
      <c r="A26" s="136" t="s">
        <v>55</v>
      </c>
      <c r="B26" s="137"/>
      <c r="C26" s="137"/>
      <c r="D26" s="137"/>
      <c r="E26" s="137"/>
      <c r="F26" s="137"/>
      <c r="G26" s="137"/>
      <c r="H26" s="137"/>
      <c r="I26" s="137"/>
      <c r="J26" s="138"/>
      <c r="K26" s="19">
        <f>AVERAGE(K4:K25)</f>
        <v>53.15</v>
      </c>
      <c r="L26" s="19">
        <f t="shared" ref="L26:V26" si="1">AVERAGE(L4:L25)</f>
        <v>57.8</v>
      </c>
      <c r="M26" s="19">
        <f t="shared" si="1"/>
        <v>61.3</v>
      </c>
      <c r="N26" s="19">
        <f t="shared" si="1"/>
        <v>61.65</v>
      </c>
      <c r="O26" s="19">
        <f t="shared" si="1"/>
        <v>65.5</v>
      </c>
      <c r="P26" s="19">
        <f t="shared" si="1"/>
        <v>65.3</v>
      </c>
      <c r="Q26" s="19">
        <f t="shared" si="1"/>
        <v>62.05</v>
      </c>
      <c r="R26" s="19">
        <f t="shared" si="1"/>
        <v>51.4</v>
      </c>
      <c r="S26" s="19">
        <f t="shared" si="1"/>
        <v>55</v>
      </c>
      <c r="T26" s="19">
        <f t="shared" si="1"/>
        <v>54</v>
      </c>
      <c r="U26" s="19">
        <f t="shared" si="1"/>
        <v>56.85</v>
      </c>
      <c r="V26" s="19">
        <f t="shared" si="1"/>
        <v>55</v>
      </c>
      <c r="W26" s="65">
        <f t="shared" si="0"/>
        <v>58.25</v>
      </c>
    </row>
    <row r="27" spans="1:24" s="1" customFormat="1" ht="11.25" customHeight="1" x14ac:dyDescent="0.2">
      <c r="A27" s="29" t="s">
        <v>56</v>
      </c>
      <c r="B27" s="117" t="s">
        <v>57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9"/>
    </row>
    <row r="28" spans="1:24" s="1" customFormat="1" ht="11.25" customHeight="1" x14ac:dyDescent="0.2">
      <c r="A28" s="29" t="s">
        <v>58</v>
      </c>
      <c r="B28" s="117" t="s">
        <v>59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9"/>
    </row>
    <row r="29" spans="1:24" s="1" customFormat="1" ht="11.25" customHeight="1" x14ac:dyDescent="0.2">
      <c r="A29" s="29" t="s">
        <v>60</v>
      </c>
      <c r="B29" s="117" t="s">
        <v>61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9"/>
    </row>
    <row r="30" spans="1:24" s="1" customFormat="1" ht="11.25" customHeight="1" x14ac:dyDescent="0.2">
      <c r="A30" s="29" t="s">
        <v>60</v>
      </c>
      <c r="B30" s="117" t="s">
        <v>62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9"/>
    </row>
    <row r="31" spans="1:24" s="1" customFormat="1" ht="11.25" customHeight="1" x14ac:dyDescent="0.2">
      <c r="A31" s="29" t="s">
        <v>60</v>
      </c>
      <c r="B31" s="117" t="s">
        <v>63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9"/>
    </row>
    <row r="32" spans="1:24" s="1" customFormat="1" ht="11.25" x14ac:dyDescent="0.2">
      <c r="A32" s="29" t="s">
        <v>64</v>
      </c>
      <c r="B32" s="117" t="s">
        <v>65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</row>
    <row r="33" spans="1:23" s="1" customFormat="1" ht="11.25" customHeight="1" x14ac:dyDescent="0.2">
      <c r="A33" s="120" t="s">
        <v>66</v>
      </c>
      <c r="B33" s="121"/>
      <c r="C33" s="121"/>
      <c r="D33" s="121"/>
      <c r="E33" s="121"/>
      <c r="F33" s="122"/>
      <c r="G33" s="123" t="s">
        <v>67</v>
      </c>
      <c r="H33" s="124"/>
      <c r="I33" s="124"/>
      <c r="J33" s="124"/>
      <c r="K33" s="124"/>
      <c r="L33" s="125"/>
      <c r="M33" s="126" t="s">
        <v>68</v>
      </c>
      <c r="N33" s="127"/>
      <c r="O33" s="127"/>
      <c r="P33" s="127"/>
      <c r="Q33" s="127"/>
      <c r="R33" s="128"/>
      <c r="S33" s="129" t="s">
        <v>69</v>
      </c>
      <c r="T33" s="130"/>
      <c r="U33" s="130"/>
      <c r="V33" s="130"/>
      <c r="W33" s="131"/>
    </row>
    <row r="34" spans="1:23" s="1" customFormat="1" ht="11.25" x14ac:dyDescent="0.2">
      <c r="A34" s="114" t="s">
        <v>70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6"/>
    </row>
  </sheetData>
  <mergeCells count="14">
    <mergeCell ref="A34:W34"/>
    <mergeCell ref="B30:W30"/>
    <mergeCell ref="B31:W31"/>
    <mergeCell ref="B32:W32"/>
    <mergeCell ref="A33:F33"/>
    <mergeCell ref="G33:L33"/>
    <mergeCell ref="M33:R33"/>
    <mergeCell ref="S33:W33"/>
    <mergeCell ref="B29:W29"/>
    <mergeCell ref="A1:V1"/>
    <mergeCell ref="A2:V2"/>
    <mergeCell ref="A26:J26"/>
    <mergeCell ref="B27:W27"/>
    <mergeCell ref="B28:W28"/>
  </mergeCells>
  <printOptions horizontalCentered="1"/>
  <pageMargins left="0.31496062992125984" right="0.31496062992125984" top="0.39370078740157483" bottom="0.19685039370078741" header="0.19685039370078741" footer="0.19685039370078741"/>
  <pageSetup paperSize="9" scale="95" orientation="landscape" verticalDpi="0" r:id="rId1"/>
  <ignoredErrors>
    <ignoredError sqref="W4:W26 K26:V26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W40"/>
  <sheetViews>
    <sheetView showGridLines="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10" bestFit="1" customWidth="1"/>
    <col min="2" max="2" width="18.14062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9.85546875" bestFit="1" customWidth="1"/>
    <col min="8" max="8" width="3.85546875" bestFit="1" customWidth="1"/>
    <col min="9" max="9" width="2.85546875" bestFit="1" customWidth="1"/>
    <col min="10" max="10" width="5.85546875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3" s="1" customFormat="1" ht="12.75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</row>
    <row r="2" spans="1:23" s="1" customFormat="1" ht="12.75" x14ac:dyDescent="0.2">
      <c r="A2" s="134" t="s">
        <v>510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71"/>
    </row>
    <row r="3" spans="1:23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5" t="s">
        <v>338</v>
      </c>
    </row>
    <row r="4" spans="1:23" s="1" customFormat="1" ht="12" x14ac:dyDescent="0.2">
      <c r="A4" s="29">
        <v>15320002</v>
      </c>
      <c r="B4" s="29" t="s">
        <v>211</v>
      </c>
      <c r="C4" s="29" t="s">
        <v>12</v>
      </c>
      <c r="D4" s="29" t="s">
        <v>13</v>
      </c>
      <c r="E4" s="29" t="s">
        <v>14</v>
      </c>
      <c r="F4" s="29"/>
      <c r="G4" s="29" t="s">
        <v>449</v>
      </c>
      <c r="H4" s="29"/>
      <c r="I4" s="29" t="s">
        <v>212</v>
      </c>
      <c r="J4" s="30">
        <v>41122</v>
      </c>
      <c r="K4" s="32">
        <v>100</v>
      </c>
      <c r="L4" s="32">
        <v>100</v>
      </c>
      <c r="M4" s="32">
        <v>100</v>
      </c>
      <c r="N4" s="32">
        <v>100</v>
      </c>
      <c r="O4" s="32">
        <v>100</v>
      </c>
      <c r="P4" s="32">
        <v>100</v>
      </c>
      <c r="Q4" s="31">
        <v>41</v>
      </c>
      <c r="R4" s="32">
        <v>100</v>
      </c>
      <c r="S4" s="32">
        <v>100</v>
      </c>
      <c r="T4" s="31">
        <v>50</v>
      </c>
      <c r="U4" s="32">
        <v>100</v>
      </c>
      <c r="V4" s="32">
        <v>92</v>
      </c>
      <c r="W4" s="104">
        <f>AVERAGE(K4:V4)</f>
        <v>90.25</v>
      </c>
    </row>
    <row r="5" spans="1:23" s="1" customFormat="1" ht="12" x14ac:dyDescent="0.2">
      <c r="A5" s="29">
        <v>965001</v>
      </c>
      <c r="B5" s="29" t="s">
        <v>211</v>
      </c>
      <c r="C5" s="29" t="s">
        <v>19</v>
      </c>
      <c r="D5" s="29" t="s">
        <v>13</v>
      </c>
      <c r="E5" s="29" t="s">
        <v>14</v>
      </c>
      <c r="F5" s="29"/>
      <c r="G5" s="29" t="s">
        <v>20</v>
      </c>
      <c r="H5" s="29"/>
      <c r="I5" s="29" t="s">
        <v>212</v>
      </c>
      <c r="J5" s="30">
        <v>41122</v>
      </c>
      <c r="K5" s="32">
        <v>100</v>
      </c>
      <c r="L5" s="32">
        <v>100</v>
      </c>
      <c r="M5" s="32">
        <v>100</v>
      </c>
      <c r="N5" s="32">
        <v>100</v>
      </c>
      <c r="O5" s="32">
        <v>100</v>
      </c>
      <c r="P5" s="32">
        <v>100</v>
      </c>
      <c r="Q5" s="31">
        <v>41</v>
      </c>
      <c r="R5" s="32">
        <v>100</v>
      </c>
      <c r="S5" s="32">
        <v>100</v>
      </c>
      <c r="T5" s="31">
        <v>50</v>
      </c>
      <c r="U5" s="32">
        <v>99</v>
      </c>
      <c r="V5" s="32">
        <v>93</v>
      </c>
      <c r="W5" s="104">
        <f t="shared" ref="W5:W32" si="0">AVERAGE(K5:V5)</f>
        <v>90.25</v>
      </c>
    </row>
    <row r="6" spans="1:23" s="1" customFormat="1" ht="12" x14ac:dyDescent="0.2">
      <c r="A6" s="29">
        <v>15430000</v>
      </c>
      <c r="B6" s="29" t="s">
        <v>213</v>
      </c>
      <c r="C6" s="29" t="s">
        <v>12</v>
      </c>
      <c r="D6" s="29" t="s">
        <v>13</v>
      </c>
      <c r="E6" s="29" t="s">
        <v>14</v>
      </c>
      <c r="F6" s="29" t="s">
        <v>15</v>
      </c>
      <c r="G6" s="29" t="s">
        <v>27</v>
      </c>
      <c r="H6" s="29" t="s">
        <v>17</v>
      </c>
      <c r="I6" s="29" t="s">
        <v>212</v>
      </c>
      <c r="J6" s="30">
        <v>41426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  <c r="R6" s="32">
        <v>100</v>
      </c>
      <c r="S6" s="32">
        <v>100</v>
      </c>
      <c r="T6" s="32">
        <v>100</v>
      </c>
      <c r="U6" s="32">
        <v>100</v>
      </c>
      <c r="V6" s="31">
        <v>78</v>
      </c>
      <c r="W6" s="104">
        <f t="shared" si="0"/>
        <v>98.166666666666671</v>
      </c>
    </row>
    <row r="7" spans="1:23" s="1" customFormat="1" ht="12" x14ac:dyDescent="0.2">
      <c r="A7" s="29">
        <v>963000</v>
      </c>
      <c r="B7" s="29" t="s">
        <v>213</v>
      </c>
      <c r="C7" s="29" t="s">
        <v>19</v>
      </c>
      <c r="D7" s="29" t="s">
        <v>13</v>
      </c>
      <c r="E7" s="29" t="s">
        <v>14</v>
      </c>
      <c r="F7" s="29" t="s">
        <v>15</v>
      </c>
      <c r="G7" s="29" t="s">
        <v>20</v>
      </c>
      <c r="H7" s="29" t="s">
        <v>17</v>
      </c>
      <c r="I7" s="29" t="s">
        <v>212</v>
      </c>
      <c r="J7" s="30">
        <v>41426</v>
      </c>
      <c r="K7" s="32">
        <v>100</v>
      </c>
      <c r="L7" s="32">
        <v>100</v>
      </c>
      <c r="M7" s="32">
        <v>100</v>
      </c>
      <c r="N7" s="32">
        <v>100</v>
      </c>
      <c r="O7" s="32">
        <v>100</v>
      </c>
      <c r="P7" s="32">
        <v>100</v>
      </c>
      <c r="Q7" s="31">
        <v>53</v>
      </c>
      <c r="R7" s="31">
        <v>0</v>
      </c>
      <c r="S7" s="31">
        <v>0</v>
      </c>
      <c r="T7" s="31">
        <v>66</v>
      </c>
      <c r="U7" s="32">
        <v>94</v>
      </c>
      <c r="V7" s="31">
        <v>75</v>
      </c>
      <c r="W7" s="104">
        <f t="shared" si="0"/>
        <v>74</v>
      </c>
    </row>
    <row r="8" spans="1:23" s="1" customFormat="1" ht="12" x14ac:dyDescent="0.2">
      <c r="A8" s="29">
        <v>15558200</v>
      </c>
      <c r="B8" s="29" t="s">
        <v>450</v>
      </c>
      <c r="C8" s="29" t="s">
        <v>12</v>
      </c>
      <c r="D8" s="29" t="s">
        <v>13</v>
      </c>
      <c r="E8" s="29" t="s">
        <v>14</v>
      </c>
      <c r="F8" s="29"/>
      <c r="G8" s="29" t="s">
        <v>27</v>
      </c>
      <c r="H8" s="29"/>
      <c r="I8" s="29" t="s">
        <v>212</v>
      </c>
      <c r="J8" s="30">
        <v>42186</v>
      </c>
      <c r="K8" s="32">
        <v>100</v>
      </c>
      <c r="L8" s="32">
        <v>98</v>
      </c>
      <c r="M8" s="32">
        <v>100</v>
      </c>
      <c r="N8" s="32">
        <v>99</v>
      </c>
      <c r="O8" s="31">
        <v>36</v>
      </c>
      <c r="P8" s="31">
        <v>67</v>
      </c>
      <c r="Q8" s="32">
        <v>100</v>
      </c>
      <c r="R8" s="32">
        <v>100</v>
      </c>
      <c r="S8" s="32">
        <v>100</v>
      </c>
      <c r="T8" s="32">
        <v>100</v>
      </c>
      <c r="U8" s="32">
        <v>100</v>
      </c>
      <c r="V8" s="32">
        <v>98</v>
      </c>
      <c r="W8" s="104">
        <f t="shared" si="0"/>
        <v>91.5</v>
      </c>
    </row>
    <row r="9" spans="1:23" s="1" customFormat="1" ht="12" x14ac:dyDescent="0.2">
      <c r="A9" s="29">
        <v>1161008</v>
      </c>
      <c r="B9" s="29" t="s">
        <v>450</v>
      </c>
      <c r="C9" s="29" t="s">
        <v>19</v>
      </c>
      <c r="D9" s="29" t="s">
        <v>13</v>
      </c>
      <c r="E9" s="29" t="s">
        <v>14</v>
      </c>
      <c r="F9" s="29"/>
      <c r="G9" s="29" t="s">
        <v>20</v>
      </c>
      <c r="H9" s="29"/>
      <c r="I9" s="29" t="s">
        <v>212</v>
      </c>
      <c r="J9" s="30">
        <v>42186</v>
      </c>
      <c r="K9" s="32">
        <v>100</v>
      </c>
      <c r="L9" s="32">
        <v>98</v>
      </c>
      <c r="M9" s="32">
        <v>100</v>
      </c>
      <c r="N9" s="32">
        <v>99</v>
      </c>
      <c r="O9" s="31">
        <v>36</v>
      </c>
      <c r="P9" s="31">
        <v>67</v>
      </c>
      <c r="Q9" s="32">
        <v>100</v>
      </c>
      <c r="R9" s="32">
        <v>100</v>
      </c>
      <c r="S9" s="32">
        <v>100</v>
      </c>
      <c r="T9" s="32">
        <v>100</v>
      </c>
      <c r="U9" s="32">
        <v>100</v>
      </c>
      <c r="V9" s="32">
        <v>98</v>
      </c>
      <c r="W9" s="104">
        <f t="shared" si="0"/>
        <v>91.5</v>
      </c>
    </row>
    <row r="10" spans="1:23" s="1" customFormat="1" ht="12" x14ac:dyDescent="0.2">
      <c r="A10" s="29">
        <v>15552600</v>
      </c>
      <c r="B10" s="29" t="s">
        <v>214</v>
      </c>
      <c r="C10" s="29" t="s">
        <v>12</v>
      </c>
      <c r="D10" s="29" t="s">
        <v>13</v>
      </c>
      <c r="E10" s="29" t="s">
        <v>14</v>
      </c>
      <c r="F10" s="29" t="s">
        <v>15</v>
      </c>
      <c r="G10" s="29" t="s">
        <v>215</v>
      </c>
      <c r="H10" s="29" t="s">
        <v>17</v>
      </c>
      <c r="I10" s="29" t="s">
        <v>212</v>
      </c>
      <c r="J10" s="30">
        <v>37043</v>
      </c>
      <c r="K10" s="32">
        <v>100</v>
      </c>
      <c r="L10" s="32">
        <v>100</v>
      </c>
      <c r="M10" s="32">
        <v>100</v>
      </c>
      <c r="N10" s="32">
        <v>100</v>
      </c>
      <c r="O10" s="32">
        <v>100</v>
      </c>
      <c r="P10" s="32">
        <v>91</v>
      </c>
      <c r="Q10" s="52"/>
      <c r="R10" s="52"/>
      <c r="S10" s="52"/>
      <c r="T10" s="52"/>
      <c r="U10" s="52"/>
      <c r="V10" s="52"/>
      <c r="W10" s="104">
        <f t="shared" si="0"/>
        <v>98.5</v>
      </c>
    </row>
    <row r="11" spans="1:23" s="1" customFormat="1" ht="12" x14ac:dyDescent="0.2">
      <c r="A11" s="29">
        <v>1160002</v>
      </c>
      <c r="B11" s="29" t="s">
        <v>214</v>
      </c>
      <c r="C11" s="29" t="s">
        <v>19</v>
      </c>
      <c r="D11" s="29" t="s">
        <v>13</v>
      </c>
      <c r="E11" s="29" t="s">
        <v>14</v>
      </c>
      <c r="F11" s="29" t="s">
        <v>15</v>
      </c>
      <c r="G11" s="29" t="s">
        <v>20</v>
      </c>
      <c r="H11" s="29" t="s">
        <v>17</v>
      </c>
      <c r="I11" s="29" t="s">
        <v>212</v>
      </c>
      <c r="J11" s="30">
        <v>37043</v>
      </c>
      <c r="K11" s="32">
        <v>100</v>
      </c>
      <c r="L11" s="32">
        <v>100</v>
      </c>
      <c r="M11" s="32">
        <v>100</v>
      </c>
      <c r="N11" s="32">
        <v>100</v>
      </c>
      <c r="O11" s="32">
        <v>100</v>
      </c>
      <c r="P11" s="32">
        <v>91</v>
      </c>
      <c r="Q11" s="52"/>
      <c r="R11" s="52"/>
      <c r="S11" s="52"/>
      <c r="T11" s="52"/>
      <c r="U11" s="52"/>
      <c r="V11" s="52"/>
      <c r="W11" s="104">
        <f t="shared" si="0"/>
        <v>98.5</v>
      </c>
    </row>
    <row r="12" spans="1:23" s="1" customFormat="1" ht="12" x14ac:dyDescent="0.2">
      <c r="A12" s="29">
        <v>15250000</v>
      </c>
      <c r="B12" s="29" t="s">
        <v>216</v>
      </c>
      <c r="C12" s="29" t="s">
        <v>12</v>
      </c>
      <c r="D12" s="29" t="s">
        <v>13</v>
      </c>
      <c r="E12" s="29" t="s">
        <v>14</v>
      </c>
      <c r="F12" s="29" t="s">
        <v>15</v>
      </c>
      <c r="G12" s="29" t="s">
        <v>215</v>
      </c>
      <c r="H12" s="29" t="s">
        <v>17</v>
      </c>
      <c r="I12" s="29" t="s">
        <v>212</v>
      </c>
      <c r="J12" s="30">
        <v>36739</v>
      </c>
      <c r="K12" s="32">
        <v>100</v>
      </c>
      <c r="L12" s="32">
        <v>100</v>
      </c>
      <c r="M12" s="32">
        <v>100</v>
      </c>
      <c r="N12" s="32">
        <v>100</v>
      </c>
      <c r="O12" s="32">
        <v>100</v>
      </c>
      <c r="P12" s="32">
        <v>100</v>
      </c>
      <c r="Q12" s="32">
        <v>100</v>
      </c>
      <c r="R12" s="32">
        <v>100</v>
      </c>
      <c r="S12" s="32">
        <v>100</v>
      </c>
      <c r="T12" s="33">
        <v>85</v>
      </c>
      <c r="U12" s="32">
        <v>100</v>
      </c>
      <c r="V12" s="32">
        <v>100</v>
      </c>
      <c r="W12" s="104">
        <f t="shared" si="0"/>
        <v>98.75</v>
      </c>
    </row>
    <row r="13" spans="1:23" s="1" customFormat="1" ht="12" x14ac:dyDescent="0.2">
      <c r="A13" s="29">
        <v>1065002</v>
      </c>
      <c r="B13" s="29" t="s">
        <v>216</v>
      </c>
      <c r="C13" s="29" t="s">
        <v>19</v>
      </c>
      <c r="D13" s="29" t="s">
        <v>13</v>
      </c>
      <c r="E13" s="29" t="s">
        <v>14</v>
      </c>
      <c r="F13" s="29" t="s">
        <v>15</v>
      </c>
      <c r="G13" s="29" t="s">
        <v>20</v>
      </c>
      <c r="H13" s="29" t="s">
        <v>17</v>
      </c>
      <c r="I13" s="29" t="s">
        <v>212</v>
      </c>
      <c r="J13" s="30">
        <v>36739</v>
      </c>
      <c r="K13" s="32">
        <v>100</v>
      </c>
      <c r="L13" s="32">
        <v>100</v>
      </c>
      <c r="M13" s="32">
        <v>100</v>
      </c>
      <c r="N13" s="32">
        <v>100</v>
      </c>
      <c r="O13" s="32">
        <v>100</v>
      </c>
      <c r="P13" s="32">
        <v>100</v>
      </c>
      <c r="Q13" s="32">
        <v>100</v>
      </c>
      <c r="R13" s="32">
        <v>100</v>
      </c>
      <c r="S13" s="32">
        <v>100</v>
      </c>
      <c r="T13" s="33">
        <v>85</v>
      </c>
      <c r="U13" s="32">
        <v>100</v>
      </c>
      <c r="V13" s="32">
        <v>100</v>
      </c>
      <c r="W13" s="104">
        <f t="shared" si="0"/>
        <v>98.75</v>
      </c>
    </row>
    <row r="14" spans="1:23" s="1" customFormat="1" ht="12" x14ac:dyDescent="0.2">
      <c r="A14" s="29">
        <v>15565000</v>
      </c>
      <c r="B14" s="29" t="s">
        <v>217</v>
      </c>
      <c r="C14" s="29" t="s">
        <v>12</v>
      </c>
      <c r="D14" s="29" t="s">
        <v>13</v>
      </c>
      <c r="E14" s="29" t="s">
        <v>14</v>
      </c>
      <c r="F14" s="29" t="s">
        <v>15</v>
      </c>
      <c r="G14" s="29" t="s">
        <v>16</v>
      </c>
      <c r="H14" s="29" t="s">
        <v>17</v>
      </c>
      <c r="I14" s="29" t="s">
        <v>212</v>
      </c>
      <c r="J14" s="30">
        <v>37043</v>
      </c>
      <c r="K14" s="32">
        <v>100</v>
      </c>
      <c r="L14" s="32">
        <v>100</v>
      </c>
      <c r="M14" s="32">
        <v>100</v>
      </c>
      <c r="N14" s="32">
        <v>100</v>
      </c>
      <c r="O14" s="32">
        <v>100</v>
      </c>
      <c r="P14" s="32">
        <v>100</v>
      </c>
      <c r="Q14" s="32">
        <v>100</v>
      </c>
      <c r="R14" s="32">
        <v>100</v>
      </c>
      <c r="S14" s="32">
        <v>100</v>
      </c>
      <c r="T14" s="31">
        <v>28</v>
      </c>
      <c r="U14" s="31">
        <v>0</v>
      </c>
      <c r="V14" s="31">
        <v>0</v>
      </c>
      <c r="W14" s="104">
        <f t="shared" si="0"/>
        <v>77.333333333333329</v>
      </c>
    </row>
    <row r="15" spans="1:23" s="1" customFormat="1" ht="12" x14ac:dyDescent="0.2">
      <c r="A15" s="29">
        <v>1062001</v>
      </c>
      <c r="B15" s="29" t="s">
        <v>217</v>
      </c>
      <c r="C15" s="29" t="s">
        <v>19</v>
      </c>
      <c r="D15" s="29" t="s">
        <v>13</v>
      </c>
      <c r="E15" s="29" t="s">
        <v>14</v>
      </c>
      <c r="F15" s="29" t="s">
        <v>15</v>
      </c>
      <c r="G15" s="29" t="s">
        <v>20</v>
      </c>
      <c r="H15" s="29" t="s">
        <v>17</v>
      </c>
      <c r="I15" s="29" t="s">
        <v>212</v>
      </c>
      <c r="J15" s="30">
        <v>37043</v>
      </c>
      <c r="K15" s="32">
        <v>100</v>
      </c>
      <c r="L15" s="32">
        <v>100</v>
      </c>
      <c r="M15" s="32">
        <v>100</v>
      </c>
      <c r="N15" s="32">
        <v>100</v>
      </c>
      <c r="O15" s="32">
        <v>100</v>
      </c>
      <c r="P15" s="32">
        <v>100</v>
      </c>
      <c r="Q15" s="32">
        <v>100</v>
      </c>
      <c r="R15" s="32">
        <v>100</v>
      </c>
      <c r="S15" s="32">
        <v>100</v>
      </c>
      <c r="T15" s="31">
        <v>28</v>
      </c>
      <c r="U15" s="31">
        <v>0</v>
      </c>
      <c r="V15" s="31">
        <v>0</v>
      </c>
      <c r="W15" s="104">
        <f t="shared" si="0"/>
        <v>77.333333333333329</v>
      </c>
    </row>
    <row r="16" spans="1:23" s="1" customFormat="1" ht="12" x14ac:dyDescent="0.2">
      <c r="A16" s="29">
        <v>15564000</v>
      </c>
      <c r="B16" s="29" t="s">
        <v>218</v>
      </c>
      <c r="C16" s="29" t="s">
        <v>12</v>
      </c>
      <c r="D16" s="29" t="s">
        <v>13</v>
      </c>
      <c r="E16" s="29" t="s">
        <v>14</v>
      </c>
      <c r="F16" s="29" t="s">
        <v>15</v>
      </c>
      <c r="G16" s="29" t="s">
        <v>16</v>
      </c>
      <c r="H16" s="29" t="s">
        <v>17</v>
      </c>
      <c r="I16" s="29" t="s">
        <v>212</v>
      </c>
      <c r="J16" s="30">
        <v>41426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8</v>
      </c>
      <c r="Q16" s="32">
        <v>100</v>
      </c>
      <c r="R16" s="32">
        <v>100</v>
      </c>
      <c r="S16" s="32">
        <v>100</v>
      </c>
      <c r="T16" s="32">
        <v>100</v>
      </c>
      <c r="U16" s="32">
        <v>100</v>
      </c>
      <c r="V16" s="32">
        <v>100</v>
      </c>
      <c r="W16" s="104">
        <f t="shared" si="0"/>
        <v>50.666666666666664</v>
      </c>
    </row>
    <row r="17" spans="1:23" s="1" customFormat="1" ht="12" x14ac:dyDescent="0.2">
      <c r="A17" s="29">
        <v>1062006</v>
      </c>
      <c r="B17" s="29" t="s">
        <v>218</v>
      </c>
      <c r="C17" s="29" t="s">
        <v>19</v>
      </c>
      <c r="D17" s="29" t="s">
        <v>13</v>
      </c>
      <c r="E17" s="29" t="s">
        <v>14</v>
      </c>
      <c r="F17" s="29" t="s">
        <v>15</v>
      </c>
      <c r="G17" s="29" t="s">
        <v>20</v>
      </c>
      <c r="H17" s="29" t="s">
        <v>17</v>
      </c>
      <c r="I17" s="29" t="s">
        <v>212</v>
      </c>
      <c r="J17" s="30">
        <v>41426</v>
      </c>
      <c r="K17" s="32">
        <v>100</v>
      </c>
      <c r="L17" s="32">
        <v>99</v>
      </c>
      <c r="M17" s="32">
        <v>100</v>
      </c>
      <c r="N17" s="32">
        <v>100</v>
      </c>
      <c r="O17" s="32">
        <v>100</v>
      </c>
      <c r="P17" s="32">
        <v>100</v>
      </c>
      <c r="Q17" s="32">
        <v>100</v>
      </c>
      <c r="R17" s="32">
        <v>100</v>
      </c>
      <c r="S17" s="32">
        <v>100</v>
      </c>
      <c r="T17" s="32">
        <v>100</v>
      </c>
      <c r="U17" s="32">
        <v>100</v>
      </c>
      <c r="V17" s="32">
        <v>100</v>
      </c>
      <c r="W17" s="104">
        <f t="shared" si="0"/>
        <v>99.916666666666671</v>
      </c>
    </row>
    <row r="18" spans="1:23" s="1" customFormat="1" ht="12" x14ac:dyDescent="0.2">
      <c r="A18" s="29">
        <v>15560000</v>
      </c>
      <c r="B18" s="29" t="s">
        <v>219</v>
      </c>
      <c r="C18" s="29" t="s">
        <v>12</v>
      </c>
      <c r="D18" s="29" t="s">
        <v>13</v>
      </c>
      <c r="E18" s="29" t="s">
        <v>14</v>
      </c>
      <c r="F18" s="29" t="s">
        <v>15</v>
      </c>
      <c r="G18" s="29" t="s">
        <v>32</v>
      </c>
      <c r="H18" s="29" t="s">
        <v>17</v>
      </c>
      <c r="I18" s="29" t="s">
        <v>212</v>
      </c>
      <c r="J18" s="30">
        <v>38139</v>
      </c>
      <c r="K18" s="32">
        <v>100</v>
      </c>
      <c r="L18" s="32">
        <v>100</v>
      </c>
      <c r="M18" s="32">
        <v>100</v>
      </c>
      <c r="N18" s="32">
        <v>100</v>
      </c>
      <c r="O18" s="32">
        <v>100</v>
      </c>
      <c r="P18" s="32">
        <v>100</v>
      </c>
      <c r="Q18" s="32">
        <v>100</v>
      </c>
      <c r="R18" s="32">
        <v>100</v>
      </c>
      <c r="S18" s="32">
        <v>100</v>
      </c>
      <c r="T18" s="32">
        <v>100</v>
      </c>
      <c r="U18" s="32">
        <v>100</v>
      </c>
      <c r="V18" s="32">
        <v>100</v>
      </c>
      <c r="W18" s="104">
        <f t="shared" si="0"/>
        <v>100</v>
      </c>
    </row>
    <row r="19" spans="1:23" s="1" customFormat="1" ht="12" x14ac:dyDescent="0.2">
      <c r="A19" s="29">
        <v>1061001</v>
      </c>
      <c r="B19" s="29" t="s">
        <v>219</v>
      </c>
      <c r="C19" s="29" t="s">
        <v>19</v>
      </c>
      <c r="D19" s="29" t="s">
        <v>13</v>
      </c>
      <c r="E19" s="29" t="s">
        <v>14</v>
      </c>
      <c r="F19" s="29" t="s">
        <v>15</v>
      </c>
      <c r="G19" s="29" t="s">
        <v>20</v>
      </c>
      <c r="H19" s="29" t="s">
        <v>17</v>
      </c>
      <c r="I19" s="29" t="s">
        <v>212</v>
      </c>
      <c r="J19" s="30">
        <v>38139</v>
      </c>
      <c r="K19" s="32">
        <v>100</v>
      </c>
      <c r="L19" s="32">
        <v>99</v>
      </c>
      <c r="M19" s="32">
        <v>100</v>
      </c>
      <c r="N19" s="32">
        <v>100</v>
      </c>
      <c r="O19" s="32">
        <v>100</v>
      </c>
      <c r="P19" s="32">
        <v>100</v>
      </c>
      <c r="Q19" s="32">
        <v>100</v>
      </c>
      <c r="R19" s="32">
        <v>100</v>
      </c>
      <c r="S19" s="32">
        <v>100</v>
      </c>
      <c r="T19" s="32">
        <v>100</v>
      </c>
      <c r="U19" s="32">
        <v>100</v>
      </c>
      <c r="V19" s="32">
        <v>100</v>
      </c>
      <c r="W19" s="104">
        <f t="shared" si="0"/>
        <v>99.916666666666671</v>
      </c>
    </row>
    <row r="20" spans="1:23" s="1" customFormat="1" ht="12" x14ac:dyDescent="0.2">
      <c r="A20" s="29">
        <v>15326000</v>
      </c>
      <c r="B20" s="29" t="s">
        <v>220</v>
      </c>
      <c r="C20" s="29" t="s">
        <v>12</v>
      </c>
      <c r="D20" s="29" t="s">
        <v>13</v>
      </c>
      <c r="E20" s="29" t="s">
        <v>14</v>
      </c>
      <c r="F20" s="29" t="s">
        <v>15</v>
      </c>
      <c r="G20" s="29" t="s">
        <v>215</v>
      </c>
      <c r="H20" s="29" t="s">
        <v>17</v>
      </c>
      <c r="I20" s="29" t="s">
        <v>212</v>
      </c>
      <c r="J20" s="30">
        <v>37104</v>
      </c>
      <c r="K20" s="32">
        <v>100</v>
      </c>
      <c r="L20" s="32">
        <v>100</v>
      </c>
      <c r="M20" s="32">
        <v>100</v>
      </c>
      <c r="N20" s="32">
        <v>100</v>
      </c>
      <c r="O20" s="32">
        <v>100</v>
      </c>
      <c r="P20" s="32">
        <v>100</v>
      </c>
      <c r="Q20" s="32">
        <v>100</v>
      </c>
      <c r="R20" s="31">
        <v>5</v>
      </c>
      <c r="S20" s="33">
        <v>85</v>
      </c>
      <c r="T20" s="31">
        <v>76</v>
      </c>
      <c r="U20" s="32">
        <v>100</v>
      </c>
      <c r="V20" s="32">
        <v>100</v>
      </c>
      <c r="W20" s="104">
        <f t="shared" si="0"/>
        <v>88.833333333333329</v>
      </c>
    </row>
    <row r="21" spans="1:23" s="1" customFormat="1" ht="12" x14ac:dyDescent="0.2">
      <c r="A21" s="29">
        <v>965005</v>
      </c>
      <c r="B21" s="29" t="s">
        <v>220</v>
      </c>
      <c r="C21" s="29" t="s">
        <v>19</v>
      </c>
      <c r="D21" s="29" t="s">
        <v>13</v>
      </c>
      <c r="E21" s="29" t="s">
        <v>14</v>
      </c>
      <c r="F21" s="29" t="s">
        <v>15</v>
      </c>
      <c r="G21" s="29" t="s">
        <v>20</v>
      </c>
      <c r="H21" s="29" t="s">
        <v>17</v>
      </c>
      <c r="I21" s="29" t="s">
        <v>212</v>
      </c>
      <c r="J21" s="30">
        <v>37104</v>
      </c>
      <c r="K21" s="32">
        <v>100</v>
      </c>
      <c r="L21" s="32">
        <v>100</v>
      </c>
      <c r="M21" s="32">
        <v>100</v>
      </c>
      <c r="N21" s="32">
        <v>100</v>
      </c>
      <c r="O21" s="32">
        <v>100</v>
      </c>
      <c r="P21" s="32">
        <v>100</v>
      </c>
      <c r="Q21" s="32">
        <v>100</v>
      </c>
      <c r="R21" s="32">
        <v>100</v>
      </c>
      <c r="S21" s="32">
        <v>100</v>
      </c>
      <c r="T21" s="31">
        <v>76</v>
      </c>
      <c r="U21" s="32">
        <v>100</v>
      </c>
      <c r="V21" s="32">
        <v>100</v>
      </c>
      <c r="W21" s="104">
        <f t="shared" si="0"/>
        <v>98</v>
      </c>
    </row>
    <row r="22" spans="1:23" s="1" customFormat="1" ht="12" x14ac:dyDescent="0.2">
      <c r="A22" s="29">
        <v>15400000</v>
      </c>
      <c r="B22" s="29" t="s">
        <v>221</v>
      </c>
      <c r="C22" s="29" t="s">
        <v>12</v>
      </c>
      <c r="D22" s="29" t="s">
        <v>13</v>
      </c>
      <c r="E22" s="29" t="s">
        <v>14</v>
      </c>
      <c r="F22" s="29" t="s">
        <v>15</v>
      </c>
      <c r="G22" s="29" t="s">
        <v>16</v>
      </c>
      <c r="H22" s="29" t="s">
        <v>17</v>
      </c>
      <c r="I22" s="29" t="s">
        <v>212</v>
      </c>
      <c r="J22" s="30">
        <v>37043</v>
      </c>
      <c r="K22" s="32">
        <v>100</v>
      </c>
      <c r="L22" s="32">
        <v>100</v>
      </c>
      <c r="M22" s="32">
        <v>100</v>
      </c>
      <c r="N22" s="32">
        <v>100</v>
      </c>
      <c r="O22" s="32">
        <v>100</v>
      </c>
      <c r="P22" s="32">
        <v>100</v>
      </c>
      <c r="Q22" s="32">
        <v>100</v>
      </c>
      <c r="R22" s="32">
        <v>100</v>
      </c>
      <c r="S22" s="32">
        <v>100</v>
      </c>
      <c r="T22" s="31">
        <v>69</v>
      </c>
      <c r="U22" s="31">
        <v>71</v>
      </c>
      <c r="V22" s="32">
        <v>100</v>
      </c>
      <c r="W22" s="104">
        <f t="shared" si="0"/>
        <v>95</v>
      </c>
    </row>
    <row r="23" spans="1:23" s="1" customFormat="1" ht="12" x14ac:dyDescent="0.2">
      <c r="A23" s="29">
        <v>863008</v>
      </c>
      <c r="B23" s="29" t="s">
        <v>221</v>
      </c>
      <c r="C23" s="29" t="s">
        <v>19</v>
      </c>
      <c r="D23" s="29" t="s">
        <v>13</v>
      </c>
      <c r="E23" s="29" t="s">
        <v>14</v>
      </c>
      <c r="F23" s="29" t="s">
        <v>15</v>
      </c>
      <c r="G23" s="29" t="s">
        <v>20</v>
      </c>
      <c r="H23" s="29" t="s">
        <v>17</v>
      </c>
      <c r="I23" s="29" t="s">
        <v>212</v>
      </c>
      <c r="J23" s="30">
        <v>37043</v>
      </c>
      <c r="K23" s="32">
        <v>100</v>
      </c>
      <c r="L23" s="32">
        <v>100</v>
      </c>
      <c r="M23" s="32">
        <v>100</v>
      </c>
      <c r="N23" s="32">
        <v>100</v>
      </c>
      <c r="O23" s="32">
        <v>100</v>
      </c>
      <c r="P23" s="32">
        <v>100</v>
      </c>
      <c r="Q23" s="32">
        <v>100</v>
      </c>
      <c r="R23" s="32">
        <v>100</v>
      </c>
      <c r="S23" s="32">
        <v>100</v>
      </c>
      <c r="T23" s="32">
        <v>100</v>
      </c>
      <c r="U23" s="32">
        <v>100</v>
      </c>
      <c r="V23" s="32">
        <v>100</v>
      </c>
      <c r="W23" s="104">
        <f t="shared" si="0"/>
        <v>100</v>
      </c>
    </row>
    <row r="24" spans="1:23" s="1" customFormat="1" ht="12" x14ac:dyDescent="0.2">
      <c r="A24" s="29">
        <v>15200000</v>
      </c>
      <c r="B24" s="29" t="s">
        <v>222</v>
      </c>
      <c r="C24" s="29" t="s">
        <v>12</v>
      </c>
      <c r="D24" s="29" t="s">
        <v>13</v>
      </c>
      <c r="E24" s="29" t="s">
        <v>14</v>
      </c>
      <c r="F24" s="29" t="s">
        <v>15</v>
      </c>
      <c r="G24" s="29" t="s">
        <v>215</v>
      </c>
      <c r="H24" s="29" t="s">
        <v>17</v>
      </c>
      <c r="I24" s="29" t="s">
        <v>212</v>
      </c>
      <c r="J24" s="30">
        <v>37438</v>
      </c>
      <c r="K24" s="32">
        <v>100</v>
      </c>
      <c r="L24" s="32">
        <v>100</v>
      </c>
      <c r="M24" s="32">
        <v>100</v>
      </c>
      <c r="N24" s="32">
        <v>100</v>
      </c>
      <c r="O24" s="32">
        <v>100</v>
      </c>
      <c r="P24" s="32">
        <v>100</v>
      </c>
      <c r="Q24" s="32">
        <v>100</v>
      </c>
      <c r="R24" s="32">
        <v>100</v>
      </c>
      <c r="S24" s="32">
        <v>100</v>
      </c>
      <c r="T24" s="31">
        <v>7</v>
      </c>
      <c r="U24" s="31">
        <v>5</v>
      </c>
      <c r="V24" s="32">
        <v>100</v>
      </c>
      <c r="W24" s="104">
        <f t="shared" si="0"/>
        <v>84.333333333333329</v>
      </c>
    </row>
    <row r="25" spans="1:23" s="1" customFormat="1" ht="12" x14ac:dyDescent="0.2">
      <c r="A25" s="29">
        <v>1264000</v>
      </c>
      <c r="B25" s="29" t="s">
        <v>222</v>
      </c>
      <c r="C25" s="29" t="s">
        <v>19</v>
      </c>
      <c r="D25" s="29" t="s">
        <v>13</v>
      </c>
      <c r="E25" s="29" t="s">
        <v>14</v>
      </c>
      <c r="F25" s="29" t="s">
        <v>15</v>
      </c>
      <c r="G25" s="29" t="s">
        <v>20</v>
      </c>
      <c r="H25" s="29" t="s">
        <v>17</v>
      </c>
      <c r="I25" s="29" t="s">
        <v>212</v>
      </c>
      <c r="J25" s="30">
        <v>37438</v>
      </c>
      <c r="K25" s="32">
        <v>100</v>
      </c>
      <c r="L25" s="32">
        <v>100</v>
      </c>
      <c r="M25" s="32">
        <v>100</v>
      </c>
      <c r="N25" s="32">
        <v>100</v>
      </c>
      <c r="O25" s="32">
        <v>100</v>
      </c>
      <c r="P25" s="32">
        <v>100</v>
      </c>
      <c r="Q25" s="32">
        <v>100</v>
      </c>
      <c r="R25" s="32">
        <v>100</v>
      </c>
      <c r="S25" s="32">
        <v>100</v>
      </c>
      <c r="T25" s="32">
        <v>100</v>
      </c>
      <c r="U25" s="32">
        <v>100</v>
      </c>
      <c r="V25" s="32">
        <v>100</v>
      </c>
      <c r="W25" s="104">
        <f t="shared" si="0"/>
        <v>100</v>
      </c>
    </row>
    <row r="26" spans="1:23" s="1" customFormat="1" ht="12" x14ac:dyDescent="0.2">
      <c r="A26" s="29">
        <v>15550000</v>
      </c>
      <c r="B26" s="29" t="s">
        <v>223</v>
      </c>
      <c r="C26" s="29" t="s">
        <v>12</v>
      </c>
      <c r="D26" s="29" t="s">
        <v>13</v>
      </c>
      <c r="E26" s="29" t="s">
        <v>14</v>
      </c>
      <c r="F26" s="29" t="s">
        <v>31</v>
      </c>
      <c r="G26" s="29" t="s">
        <v>32</v>
      </c>
      <c r="H26" s="29" t="s">
        <v>33</v>
      </c>
      <c r="I26" s="29" t="s">
        <v>212</v>
      </c>
      <c r="J26" s="30">
        <v>38139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104"/>
    </row>
    <row r="27" spans="1:23" s="1" customFormat="1" ht="12" x14ac:dyDescent="0.2">
      <c r="A27" s="29">
        <v>863004</v>
      </c>
      <c r="B27" s="29" t="s">
        <v>223</v>
      </c>
      <c r="C27" s="29" t="s">
        <v>19</v>
      </c>
      <c r="D27" s="29" t="s">
        <v>13</v>
      </c>
      <c r="E27" s="29" t="s">
        <v>14</v>
      </c>
      <c r="F27" s="29" t="s">
        <v>31</v>
      </c>
      <c r="G27" s="29" t="s">
        <v>20</v>
      </c>
      <c r="H27" s="29" t="s">
        <v>33</v>
      </c>
      <c r="I27" s="29" t="s">
        <v>212</v>
      </c>
      <c r="J27" s="30">
        <v>38139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104"/>
    </row>
    <row r="28" spans="1:23" s="1" customFormat="1" ht="12" x14ac:dyDescent="0.2">
      <c r="A28" s="29">
        <v>15559000</v>
      </c>
      <c r="B28" s="29" t="s">
        <v>224</v>
      </c>
      <c r="C28" s="29" t="s">
        <v>12</v>
      </c>
      <c r="D28" s="29" t="s">
        <v>13</v>
      </c>
      <c r="E28" s="29" t="s">
        <v>14</v>
      </c>
      <c r="F28" s="29" t="s">
        <v>15</v>
      </c>
      <c r="G28" s="29" t="s">
        <v>215</v>
      </c>
      <c r="H28" s="29" t="s">
        <v>17</v>
      </c>
      <c r="I28" s="29" t="s">
        <v>212</v>
      </c>
      <c r="J28" s="30">
        <v>37043</v>
      </c>
      <c r="K28" s="31">
        <v>0</v>
      </c>
      <c r="L28" s="31">
        <v>2</v>
      </c>
      <c r="M28" s="31">
        <v>0</v>
      </c>
      <c r="N28" s="31">
        <v>2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104">
        <f t="shared" si="0"/>
        <v>0.33333333333333331</v>
      </c>
    </row>
    <row r="29" spans="1:23" s="1" customFormat="1" ht="12" x14ac:dyDescent="0.2">
      <c r="A29" s="29">
        <v>1161004</v>
      </c>
      <c r="B29" s="29" t="s">
        <v>224</v>
      </c>
      <c r="C29" s="29" t="s">
        <v>19</v>
      </c>
      <c r="D29" s="29" t="s">
        <v>13</v>
      </c>
      <c r="E29" s="29" t="s">
        <v>14</v>
      </c>
      <c r="F29" s="29" t="s">
        <v>15</v>
      </c>
      <c r="G29" s="29" t="s">
        <v>20</v>
      </c>
      <c r="H29" s="29" t="s">
        <v>17</v>
      </c>
      <c r="I29" s="29" t="s">
        <v>212</v>
      </c>
      <c r="J29" s="30">
        <v>37043</v>
      </c>
      <c r="K29" s="31">
        <v>33</v>
      </c>
      <c r="L29" s="31">
        <v>5</v>
      </c>
      <c r="M29" s="31">
        <v>0</v>
      </c>
      <c r="N29" s="31">
        <v>14</v>
      </c>
      <c r="O29" s="31">
        <v>0</v>
      </c>
      <c r="P29" s="31">
        <v>0</v>
      </c>
      <c r="Q29" s="31">
        <v>66</v>
      </c>
      <c r="R29" s="32">
        <v>100</v>
      </c>
      <c r="S29" s="32">
        <v>100</v>
      </c>
      <c r="T29" s="32">
        <v>100</v>
      </c>
      <c r="U29" s="32">
        <v>100</v>
      </c>
      <c r="V29" s="32">
        <v>100</v>
      </c>
      <c r="W29" s="104">
        <f t="shared" si="0"/>
        <v>51.5</v>
      </c>
    </row>
    <row r="30" spans="1:23" s="1" customFormat="1" ht="12" x14ac:dyDescent="0.2">
      <c r="A30" s="29">
        <v>15580000</v>
      </c>
      <c r="B30" s="29" t="s">
        <v>451</v>
      </c>
      <c r="C30" s="29" t="s">
        <v>12</v>
      </c>
      <c r="D30" s="29" t="s">
        <v>13</v>
      </c>
      <c r="E30" s="29" t="s">
        <v>14</v>
      </c>
      <c r="F30" s="29" t="s">
        <v>31</v>
      </c>
      <c r="G30" s="29" t="s">
        <v>215</v>
      </c>
      <c r="H30" s="29" t="s">
        <v>33</v>
      </c>
      <c r="I30" s="29" t="s">
        <v>212</v>
      </c>
      <c r="J30" s="30">
        <v>37043</v>
      </c>
      <c r="K30" s="32">
        <v>90</v>
      </c>
      <c r="L30" s="33">
        <v>84</v>
      </c>
      <c r="M30" s="31">
        <v>79</v>
      </c>
      <c r="N30" s="33">
        <v>81</v>
      </c>
      <c r="O30" s="31">
        <v>62</v>
      </c>
      <c r="P30" s="32">
        <v>98</v>
      </c>
      <c r="Q30" s="32">
        <v>100</v>
      </c>
      <c r="R30" s="32">
        <v>91</v>
      </c>
      <c r="S30" s="32">
        <v>97</v>
      </c>
      <c r="T30" s="33">
        <v>84</v>
      </c>
      <c r="U30" s="31">
        <v>79</v>
      </c>
      <c r="V30" s="32">
        <v>93</v>
      </c>
      <c r="W30" s="104">
        <f t="shared" si="0"/>
        <v>86.5</v>
      </c>
    </row>
    <row r="31" spans="1:23" s="1" customFormat="1" ht="12" x14ac:dyDescent="0.2">
      <c r="A31" s="29">
        <v>862000</v>
      </c>
      <c r="B31" s="29" t="s">
        <v>451</v>
      </c>
      <c r="C31" s="29" t="s">
        <v>19</v>
      </c>
      <c r="D31" s="29" t="s">
        <v>13</v>
      </c>
      <c r="E31" s="29" t="s">
        <v>14</v>
      </c>
      <c r="F31" s="29" t="s">
        <v>31</v>
      </c>
      <c r="G31" s="29" t="s">
        <v>20</v>
      </c>
      <c r="H31" s="29" t="s">
        <v>33</v>
      </c>
      <c r="I31" s="29" t="s">
        <v>212</v>
      </c>
      <c r="J31" s="30">
        <v>37043</v>
      </c>
      <c r="K31" s="32">
        <v>90</v>
      </c>
      <c r="L31" s="32">
        <v>91</v>
      </c>
      <c r="M31" s="32">
        <v>94</v>
      </c>
      <c r="N31" s="32">
        <v>94</v>
      </c>
      <c r="O31" s="31">
        <v>68</v>
      </c>
      <c r="P31" s="32">
        <v>98</v>
      </c>
      <c r="Q31" s="32">
        <v>100</v>
      </c>
      <c r="R31" s="32">
        <v>91</v>
      </c>
      <c r="S31" s="32">
        <v>97</v>
      </c>
      <c r="T31" s="33">
        <v>84</v>
      </c>
      <c r="U31" s="31">
        <v>78</v>
      </c>
      <c r="V31" s="32">
        <v>93</v>
      </c>
      <c r="W31" s="104">
        <f t="shared" si="0"/>
        <v>89.833333333333329</v>
      </c>
    </row>
    <row r="32" spans="1:23" s="1" customFormat="1" ht="12.75" x14ac:dyDescent="0.2">
      <c r="A32" s="136" t="s">
        <v>55</v>
      </c>
      <c r="B32" s="137"/>
      <c r="C32" s="137"/>
      <c r="D32" s="137"/>
      <c r="E32" s="137"/>
      <c r="F32" s="137"/>
      <c r="G32" s="137"/>
      <c r="H32" s="137"/>
      <c r="I32" s="137"/>
      <c r="J32" s="138"/>
      <c r="K32" s="51">
        <f>AVERAGE(K4:K31)</f>
        <v>88.961538461538467</v>
      </c>
      <c r="L32" s="51">
        <f t="shared" ref="L32:V32" si="1">AVERAGE(L4:L31)</f>
        <v>87.538461538461533</v>
      </c>
      <c r="M32" s="51">
        <f t="shared" si="1"/>
        <v>87.42307692307692</v>
      </c>
      <c r="N32" s="51">
        <f t="shared" si="1"/>
        <v>88.038461538461533</v>
      </c>
      <c r="O32" s="51">
        <f t="shared" si="1"/>
        <v>80.84615384615384</v>
      </c>
      <c r="P32" s="51">
        <f t="shared" si="1"/>
        <v>85.384615384615387</v>
      </c>
      <c r="Q32" s="51">
        <f t="shared" si="1"/>
        <v>87.541666666666671</v>
      </c>
      <c r="R32" s="51">
        <f t="shared" si="1"/>
        <v>86.958333333333329</v>
      </c>
      <c r="S32" s="51">
        <f t="shared" si="1"/>
        <v>90.791666666666671</v>
      </c>
      <c r="T32" s="51">
        <f t="shared" si="1"/>
        <v>74.5</v>
      </c>
      <c r="U32" s="51">
        <f t="shared" si="1"/>
        <v>80.25</v>
      </c>
      <c r="V32" s="51">
        <f t="shared" si="1"/>
        <v>84.166666666666671</v>
      </c>
      <c r="W32" s="65">
        <f t="shared" si="0"/>
        <v>85.200053418803407</v>
      </c>
    </row>
    <row r="33" spans="1:23" s="1" customFormat="1" ht="11.25" x14ac:dyDescent="0.2">
      <c r="A33" s="29" t="s">
        <v>56</v>
      </c>
      <c r="B33" s="117" t="s">
        <v>57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</row>
    <row r="34" spans="1:23" s="1" customFormat="1" ht="11.25" x14ac:dyDescent="0.2">
      <c r="A34" s="29" t="s">
        <v>58</v>
      </c>
      <c r="B34" s="117" t="s">
        <v>59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9"/>
    </row>
    <row r="35" spans="1:23" s="1" customFormat="1" ht="11.25" x14ac:dyDescent="0.2">
      <c r="A35" s="29" t="s">
        <v>60</v>
      </c>
      <c r="B35" s="117" t="s">
        <v>61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9"/>
    </row>
    <row r="36" spans="1:23" s="1" customFormat="1" ht="11.25" x14ac:dyDescent="0.2">
      <c r="A36" s="29" t="s">
        <v>60</v>
      </c>
      <c r="B36" s="117" t="s">
        <v>62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9"/>
    </row>
    <row r="37" spans="1:23" s="1" customFormat="1" ht="11.25" x14ac:dyDescent="0.2">
      <c r="A37" s="29" t="s">
        <v>60</v>
      </c>
      <c r="B37" s="117" t="s">
        <v>63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9"/>
    </row>
    <row r="38" spans="1:23" s="1" customFormat="1" ht="11.25" x14ac:dyDescent="0.2">
      <c r="A38" s="29" t="s">
        <v>64</v>
      </c>
      <c r="B38" s="117" t="s">
        <v>65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9"/>
    </row>
    <row r="39" spans="1:23" s="1" customFormat="1" ht="11.25" x14ac:dyDescent="0.2">
      <c r="A39" s="120" t="s">
        <v>66</v>
      </c>
      <c r="B39" s="121"/>
      <c r="C39" s="121"/>
      <c r="D39" s="121"/>
      <c r="E39" s="121"/>
      <c r="F39" s="122"/>
      <c r="G39" s="123" t="s">
        <v>67</v>
      </c>
      <c r="H39" s="124"/>
      <c r="I39" s="124"/>
      <c r="J39" s="124"/>
      <c r="K39" s="124"/>
      <c r="L39" s="125"/>
      <c r="M39" s="126" t="s">
        <v>68</v>
      </c>
      <c r="N39" s="127"/>
      <c r="O39" s="127"/>
      <c r="P39" s="127"/>
      <c r="Q39" s="127"/>
      <c r="R39" s="128"/>
      <c r="S39" s="129" t="s">
        <v>69</v>
      </c>
      <c r="T39" s="130"/>
      <c r="U39" s="130"/>
      <c r="V39" s="130"/>
      <c r="W39" s="131"/>
    </row>
    <row r="40" spans="1:23" s="1" customFormat="1" ht="11.25" x14ac:dyDescent="0.2">
      <c r="A40" s="114" t="s">
        <v>70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6"/>
    </row>
  </sheetData>
  <mergeCells count="14">
    <mergeCell ref="A40:W40"/>
    <mergeCell ref="B36:W36"/>
    <mergeCell ref="B37:W37"/>
    <mergeCell ref="B38:W38"/>
    <mergeCell ref="A39:F39"/>
    <mergeCell ref="G39:L39"/>
    <mergeCell ref="M39:R39"/>
    <mergeCell ref="S39:W39"/>
    <mergeCell ref="B35:W35"/>
    <mergeCell ref="A1:V1"/>
    <mergeCell ref="A2:V2"/>
    <mergeCell ref="A32:J32"/>
    <mergeCell ref="B33:W33"/>
    <mergeCell ref="B34:W34"/>
  </mergeCells>
  <printOptions horizontalCentered="1"/>
  <pageMargins left="0.19685039370078741" right="0.19685039370078741" top="0.39370078740157483" bottom="0.19685039370078741" header="0.19685039370078741" footer="0.19685039370078741"/>
  <pageSetup paperSize="9" orientation="landscape" verticalDpi="0" r:id="rId1"/>
  <ignoredErrors>
    <ignoredError sqref="W4:W32 K32:V32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W34"/>
  <sheetViews>
    <sheetView showGridLines="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10" bestFit="1" customWidth="1"/>
    <col min="2" max="2" width="19.570312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9.85546875" bestFit="1" customWidth="1"/>
    <col min="8" max="8" width="3.85546875" bestFit="1" customWidth="1"/>
    <col min="9" max="9" width="2.7109375" bestFit="1" customWidth="1"/>
    <col min="10" max="10" width="5.85546875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3" s="1" customFormat="1" ht="12.75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</row>
    <row r="2" spans="1:23" s="1" customFormat="1" ht="12.75" x14ac:dyDescent="0.2">
      <c r="A2" s="134" t="s">
        <v>511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71"/>
    </row>
    <row r="3" spans="1:23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5" t="s">
        <v>338</v>
      </c>
    </row>
    <row r="4" spans="1:23" s="1" customFormat="1" ht="12" x14ac:dyDescent="0.2">
      <c r="A4" s="29">
        <v>14620000</v>
      </c>
      <c r="B4" s="29" t="s">
        <v>225</v>
      </c>
      <c r="C4" s="29" t="s">
        <v>12</v>
      </c>
      <c r="D4" s="29" t="s">
        <v>13</v>
      </c>
      <c r="E4" s="29" t="s">
        <v>14</v>
      </c>
      <c r="F4" s="29" t="s">
        <v>15</v>
      </c>
      <c r="G4" s="29" t="s">
        <v>27</v>
      </c>
      <c r="H4" s="29" t="s">
        <v>17</v>
      </c>
      <c r="I4" s="29" t="s">
        <v>98</v>
      </c>
      <c r="J4" s="30">
        <v>39995</v>
      </c>
      <c r="K4" s="32">
        <v>100</v>
      </c>
      <c r="L4" s="32">
        <v>100</v>
      </c>
      <c r="M4" s="32">
        <v>100</v>
      </c>
      <c r="N4" s="32">
        <v>100</v>
      </c>
      <c r="O4" s="32">
        <v>100</v>
      </c>
      <c r="P4" s="32">
        <v>100</v>
      </c>
      <c r="Q4" s="32">
        <v>100</v>
      </c>
      <c r="R4" s="32">
        <v>100</v>
      </c>
      <c r="S4" s="32">
        <v>100</v>
      </c>
      <c r="T4" s="32">
        <v>100</v>
      </c>
      <c r="U4" s="32">
        <v>100</v>
      </c>
      <c r="V4" s="32">
        <v>100</v>
      </c>
      <c r="W4" s="104">
        <f>AVERAGE(K4:V4)</f>
        <v>100</v>
      </c>
    </row>
    <row r="5" spans="1:23" s="1" customFormat="1" ht="12" x14ac:dyDescent="0.2">
      <c r="A5" s="29">
        <v>8260005</v>
      </c>
      <c r="B5" s="29" t="s">
        <v>225</v>
      </c>
      <c r="C5" s="29" t="s">
        <v>19</v>
      </c>
      <c r="D5" s="29" t="s">
        <v>13</v>
      </c>
      <c r="E5" s="29" t="s">
        <v>14</v>
      </c>
      <c r="F5" s="29" t="s">
        <v>15</v>
      </c>
      <c r="G5" s="29" t="s">
        <v>20</v>
      </c>
      <c r="H5" s="29" t="s">
        <v>17</v>
      </c>
      <c r="I5" s="29" t="s">
        <v>98</v>
      </c>
      <c r="J5" s="30">
        <v>39995</v>
      </c>
      <c r="K5" s="32">
        <v>100</v>
      </c>
      <c r="L5" s="32">
        <v>100</v>
      </c>
      <c r="M5" s="32">
        <v>100</v>
      </c>
      <c r="N5" s="32">
        <v>100</v>
      </c>
      <c r="O5" s="32">
        <v>100</v>
      </c>
      <c r="P5" s="32">
        <v>100</v>
      </c>
      <c r="Q5" s="32">
        <v>100</v>
      </c>
      <c r="R5" s="32">
        <v>100</v>
      </c>
      <c r="S5" s="32">
        <v>100</v>
      </c>
      <c r="T5" s="32">
        <v>100</v>
      </c>
      <c r="U5" s="32">
        <v>99</v>
      </c>
      <c r="V5" s="32">
        <v>100</v>
      </c>
      <c r="W5" s="104">
        <f t="shared" ref="W5:W26" si="0">AVERAGE(K5:V5)</f>
        <v>99.916666666666671</v>
      </c>
    </row>
    <row r="6" spans="1:23" s="1" customFormat="1" ht="12" x14ac:dyDescent="0.2">
      <c r="A6" s="29">
        <v>14710000</v>
      </c>
      <c r="B6" s="29" t="s">
        <v>226</v>
      </c>
      <c r="C6" s="29" t="s">
        <v>12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17</v>
      </c>
      <c r="I6" s="29" t="s">
        <v>98</v>
      </c>
      <c r="J6" s="30">
        <v>36831</v>
      </c>
      <c r="K6" s="32">
        <v>100</v>
      </c>
      <c r="L6" s="32">
        <v>100</v>
      </c>
      <c r="M6" s="32">
        <v>100</v>
      </c>
      <c r="N6" s="32">
        <v>99</v>
      </c>
      <c r="O6" s="32">
        <v>100</v>
      </c>
      <c r="P6" s="32">
        <v>100</v>
      </c>
      <c r="Q6" s="32">
        <v>100</v>
      </c>
      <c r="R6" s="32">
        <v>100</v>
      </c>
      <c r="S6" s="32">
        <v>100</v>
      </c>
      <c r="T6" s="32">
        <v>99</v>
      </c>
      <c r="U6" s="32">
        <v>100</v>
      </c>
      <c r="V6" s="32">
        <v>100</v>
      </c>
      <c r="W6" s="104">
        <f t="shared" si="0"/>
        <v>99.833333333333329</v>
      </c>
    </row>
    <row r="7" spans="1:23" s="1" customFormat="1" ht="12" x14ac:dyDescent="0.2">
      <c r="A7" s="29">
        <v>8161001</v>
      </c>
      <c r="B7" s="29" t="s">
        <v>226</v>
      </c>
      <c r="C7" s="29" t="s">
        <v>19</v>
      </c>
      <c r="D7" s="29" t="s">
        <v>13</v>
      </c>
      <c r="E7" s="29" t="s">
        <v>14</v>
      </c>
      <c r="F7" s="29" t="s">
        <v>15</v>
      </c>
      <c r="G7" s="29" t="s">
        <v>20</v>
      </c>
      <c r="H7" s="29" t="s">
        <v>17</v>
      </c>
      <c r="I7" s="29" t="s">
        <v>98</v>
      </c>
      <c r="J7" s="30">
        <v>36831</v>
      </c>
      <c r="K7" s="32">
        <v>100</v>
      </c>
      <c r="L7" s="32">
        <v>100</v>
      </c>
      <c r="M7" s="32">
        <v>100</v>
      </c>
      <c r="N7" s="32">
        <v>99</v>
      </c>
      <c r="O7" s="32">
        <v>100</v>
      </c>
      <c r="P7" s="32">
        <v>100</v>
      </c>
      <c r="Q7" s="32">
        <v>100</v>
      </c>
      <c r="R7" s="32">
        <v>100</v>
      </c>
      <c r="S7" s="32">
        <v>100</v>
      </c>
      <c r="T7" s="32">
        <v>99</v>
      </c>
      <c r="U7" s="32">
        <v>99</v>
      </c>
      <c r="V7" s="32">
        <v>100</v>
      </c>
      <c r="W7" s="104">
        <f t="shared" si="0"/>
        <v>99.75</v>
      </c>
    </row>
    <row r="8" spans="1:23" s="1" customFormat="1" ht="12" x14ac:dyDescent="0.2">
      <c r="A8" s="29">
        <v>14540000</v>
      </c>
      <c r="B8" s="29" t="s">
        <v>227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29" t="s">
        <v>17</v>
      </c>
      <c r="I8" s="29" t="s">
        <v>98</v>
      </c>
      <c r="J8" s="30">
        <v>37438</v>
      </c>
      <c r="K8" s="32">
        <v>100</v>
      </c>
      <c r="L8" s="32">
        <v>100</v>
      </c>
      <c r="M8" s="32">
        <v>100</v>
      </c>
      <c r="N8" s="32">
        <v>100</v>
      </c>
      <c r="O8" s="32">
        <v>100</v>
      </c>
      <c r="P8" s="32">
        <v>100</v>
      </c>
      <c r="Q8" s="32">
        <v>100</v>
      </c>
      <c r="R8" s="32">
        <v>100</v>
      </c>
      <c r="S8" s="32">
        <v>100</v>
      </c>
      <c r="T8" s="32">
        <v>100</v>
      </c>
      <c r="U8" s="33">
        <v>82</v>
      </c>
      <c r="V8" s="32">
        <v>97</v>
      </c>
      <c r="W8" s="104">
        <f t="shared" si="0"/>
        <v>98.25</v>
      </c>
    </row>
    <row r="9" spans="1:23" s="1" customFormat="1" ht="12" x14ac:dyDescent="0.2">
      <c r="A9" s="29">
        <v>0</v>
      </c>
      <c r="B9" s="29" t="s">
        <v>227</v>
      </c>
      <c r="C9" s="29" t="s">
        <v>19</v>
      </c>
      <c r="D9" s="29" t="s">
        <v>13</v>
      </c>
      <c r="E9" s="29" t="s">
        <v>14</v>
      </c>
      <c r="F9" s="29" t="s">
        <v>15</v>
      </c>
      <c r="G9" s="29" t="s">
        <v>20</v>
      </c>
      <c r="H9" s="29" t="s">
        <v>17</v>
      </c>
      <c r="I9" s="29" t="s">
        <v>98</v>
      </c>
      <c r="J9" s="30">
        <v>37438</v>
      </c>
      <c r="K9" s="32">
        <v>100</v>
      </c>
      <c r="L9" s="32">
        <v>100</v>
      </c>
      <c r="M9" s="32">
        <v>100</v>
      </c>
      <c r="N9" s="32">
        <v>100</v>
      </c>
      <c r="O9" s="32">
        <v>100</v>
      </c>
      <c r="P9" s="32">
        <v>100</v>
      </c>
      <c r="Q9" s="32">
        <v>100</v>
      </c>
      <c r="R9" s="32">
        <v>100</v>
      </c>
      <c r="S9" s="32">
        <v>100</v>
      </c>
      <c r="T9" s="32">
        <v>100</v>
      </c>
      <c r="U9" s="32">
        <v>99</v>
      </c>
      <c r="V9" s="32">
        <v>100</v>
      </c>
      <c r="W9" s="104">
        <f t="shared" si="0"/>
        <v>99.916666666666671</v>
      </c>
    </row>
    <row r="10" spans="1:23" s="1" customFormat="1" ht="12" x14ac:dyDescent="0.2">
      <c r="A10" s="29">
        <v>14495000</v>
      </c>
      <c r="B10" s="29" t="s">
        <v>228</v>
      </c>
      <c r="C10" s="29" t="s">
        <v>12</v>
      </c>
      <c r="D10" s="29" t="s">
        <v>13</v>
      </c>
      <c r="E10" s="29" t="s">
        <v>14</v>
      </c>
      <c r="F10" s="29" t="s">
        <v>31</v>
      </c>
      <c r="G10" s="29" t="s">
        <v>32</v>
      </c>
      <c r="H10" s="29" t="s">
        <v>33</v>
      </c>
      <c r="I10" s="29" t="s">
        <v>98</v>
      </c>
      <c r="J10" s="30">
        <v>36831</v>
      </c>
      <c r="K10" s="32">
        <v>100</v>
      </c>
      <c r="L10" s="32">
        <v>100</v>
      </c>
      <c r="M10" s="32">
        <v>99</v>
      </c>
      <c r="N10" s="32">
        <v>98</v>
      </c>
      <c r="O10" s="32">
        <v>97</v>
      </c>
      <c r="P10" s="32">
        <v>100</v>
      </c>
      <c r="Q10" s="32">
        <v>100</v>
      </c>
      <c r="R10" s="32">
        <v>96</v>
      </c>
      <c r="S10" s="32">
        <v>100</v>
      </c>
      <c r="T10" s="32">
        <v>100</v>
      </c>
      <c r="U10" s="32">
        <v>100</v>
      </c>
      <c r="V10" s="32">
        <v>100</v>
      </c>
      <c r="W10" s="104">
        <f t="shared" si="0"/>
        <v>99.166666666666671</v>
      </c>
    </row>
    <row r="11" spans="1:23" s="1" customFormat="1" ht="12" x14ac:dyDescent="0.2">
      <c r="A11" s="29">
        <v>0</v>
      </c>
      <c r="B11" s="29" t="s">
        <v>228</v>
      </c>
      <c r="C11" s="29" t="s">
        <v>19</v>
      </c>
      <c r="D11" s="29" t="s">
        <v>13</v>
      </c>
      <c r="E11" s="29" t="s">
        <v>14</v>
      </c>
      <c r="F11" s="29" t="s">
        <v>31</v>
      </c>
      <c r="G11" s="29" t="s">
        <v>20</v>
      </c>
      <c r="H11" s="29" t="s">
        <v>33</v>
      </c>
      <c r="I11" s="29" t="s">
        <v>98</v>
      </c>
      <c r="J11" s="30">
        <v>36831</v>
      </c>
      <c r="K11" s="32">
        <v>100</v>
      </c>
      <c r="L11" s="32">
        <v>100</v>
      </c>
      <c r="M11" s="32">
        <v>99</v>
      </c>
      <c r="N11" s="32">
        <v>99</v>
      </c>
      <c r="O11" s="32">
        <v>97</v>
      </c>
      <c r="P11" s="32">
        <v>100</v>
      </c>
      <c r="Q11" s="32">
        <v>99</v>
      </c>
      <c r="R11" s="32">
        <v>96</v>
      </c>
      <c r="S11" s="32">
        <v>100</v>
      </c>
      <c r="T11" s="32">
        <v>98</v>
      </c>
      <c r="U11" s="32">
        <v>99</v>
      </c>
      <c r="V11" s="32">
        <v>100</v>
      </c>
      <c r="W11" s="104">
        <f t="shared" si="0"/>
        <v>98.916666666666671</v>
      </c>
    </row>
    <row r="12" spans="1:23" s="1" customFormat="1" ht="12" x14ac:dyDescent="0.2">
      <c r="A12" s="29">
        <v>14528000</v>
      </c>
      <c r="B12" s="29" t="s">
        <v>229</v>
      </c>
      <c r="C12" s="29" t="s">
        <v>12</v>
      </c>
      <c r="D12" s="29" t="s">
        <v>13</v>
      </c>
      <c r="E12" s="29" t="s">
        <v>14</v>
      </c>
      <c r="F12" s="29" t="s">
        <v>15</v>
      </c>
      <c r="G12" s="29" t="s">
        <v>16</v>
      </c>
      <c r="H12" s="29" t="s">
        <v>17</v>
      </c>
      <c r="I12" s="29" t="s">
        <v>98</v>
      </c>
      <c r="J12" s="30">
        <v>41030</v>
      </c>
      <c r="K12" s="32">
        <v>100</v>
      </c>
      <c r="L12" s="32">
        <v>100</v>
      </c>
      <c r="M12" s="32">
        <v>100</v>
      </c>
      <c r="N12" s="32">
        <v>100</v>
      </c>
      <c r="O12" s="32">
        <v>100</v>
      </c>
      <c r="P12" s="32">
        <v>100</v>
      </c>
      <c r="Q12" s="32">
        <v>100</v>
      </c>
      <c r="R12" s="32">
        <v>100</v>
      </c>
      <c r="S12" s="32">
        <v>100</v>
      </c>
      <c r="T12" s="32">
        <v>96</v>
      </c>
      <c r="U12" s="32">
        <v>100</v>
      </c>
      <c r="V12" s="32">
        <v>100</v>
      </c>
      <c r="W12" s="104">
        <f t="shared" si="0"/>
        <v>99.666666666666671</v>
      </c>
    </row>
    <row r="13" spans="1:23" s="1" customFormat="1" ht="12" x14ac:dyDescent="0.2">
      <c r="A13" s="29">
        <v>8360008</v>
      </c>
      <c r="B13" s="29" t="s">
        <v>229</v>
      </c>
      <c r="C13" s="29" t="s">
        <v>19</v>
      </c>
      <c r="D13" s="29" t="s">
        <v>13</v>
      </c>
      <c r="E13" s="29" t="s">
        <v>14</v>
      </c>
      <c r="F13" s="29" t="s">
        <v>15</v>
      </c>
      <c r="G13" s="29" t="s">
        <v>20</v>
      </c>
      <c r="H13" s="29" t="s">
        <v>17</v>
      </c>
      <c r="I13" s="29" t="s">
        <v>98</v>
      </c>
      <c r="J13" s="30">
        <v>41030</v>
      </c>
      <c r="K13" s="32">
        <v>100</v>
      </c>
      <c r="L13" s="32">
        <v>100</v>
      </c>
      <c r="M13" s="32">
        <v>100</v>
      </c>
      <c r="N13" s="32">
        <v>100</v>
      </c>
      <c r="O13" s="32">
        <v>100</v>
      </c>
      <c r="P13" s="32">
        <v>100</v>
      </c>
      <c r="Q13" s="32">
        <v>100</v>
      </c>
      <c r="R13" s="32">
        <v>93</v>
      </c>
      <c r="S13" s="32">
        <v>100</v>
      </c>
      <c r="T13" s="32">
        <v>95</v>
      </c>
      <c r="U13" s="32">
        <v>100</v>
      </c>
      <c r="V13" s="32">
        <v>100</v>
      </c>
      <c r="W13" s="104">
        <f t="shared" si="0"/>
        <v>99</v>
      </c>
    </row>
    <row r="14" spans="1:23" s="1" customFormat="1" ht="12" x14ac:dyDescent="0.2">
      <c r="A14" s="29">
        <v>14515000</v>
      </c>
      <c r="B14" s="29" t="s">
        <v>230</v>
      </c>
      <c r="C14" s="29" t="s">
        <v>12</v>
      </c>
      <c r="D14" s="29" t="s">
        <v>13</v>
      </c>
      <c r="E14" s="29" t="s">
        <v>14</v>
      </c>
      <c r="F14" s="29" t="s">
        <v>15</v>
      </c>
      <c r="G14" s="29" t="s">
        <v>16</v>
      </c>
      <c r="H14" s="29" t="s">
        <v>17</v>
      </c>
      <c r="I14" s="29" t="s">
        <v>98</v>
      </c>
      <c r="J14" s="30">
        <v>41000</v>
      </c>
      <c r="K14" s="31">
        <v>53</v>
      </c>
      <c r="L14" s="31">
        <v>0</v>
      </c>
      <c r="M14" s="31">
        <v>46</v>
      </c>
      <c r="N14" s="31">
        <v>59</v>
      </c>
      <c r="O14" s="33">
        <v>82</v>
      </c>
      <c r="P14" s="32">
        <v>100</v>
      </c>
      <c r="Q14" s="32">
        <v>100</v>
      </c>
      <c r="R14" s="32">
        <v>99</v>
      </c>
      <c r="S14" s="32">
        <v>100</v>
      </c>
      <c r="T14" s="32">
        <v>100</v>
      </c>
      <c r="U14" s="32">
        <v>99</v>
      </c>
      <c r="V14" s="32">
        <v>100</v>
      </c>
      <c r="W14" s="104">
        <f t="shared" si="0"/>
        <v>78.166666666666671</v>
      </c>
    </row>
    <row r="15" spans="1:23" s="1" customFormat="1" ht="12" x14ac:dyDescent="0.2">
      <c r="A15" s="29">
        <v>8360002</v>
      </c>
      <c r="B15" s="29" t="s">
        <v>230</v>
      </c>
      <c r="C15" s="29" t="s">
        <v>19</v>
      </c>
      <c r="D15" s="29" t="s">
        <v>13</v>
      </c>
      <c r="E15" s="29" t="s">
        <v>14</v>
      </c>
      <c r="F15" s="29" t="s">
        <v>15</v>
      </c>
      <c r="G15" s="29" t="s">
        <v>20</v>
      </c>
      <c r="H15" s="29" t="s">
        <v>17</v>
      </c>
      <c r="I15" s="29" t="s">
        <v>98</v>
      </c>
      <c r="J15" s="30">
        <v>41000</v>
      </c>
      <c r="K15" s="32">
        <v>100</v>
      </c>
      <c r="L15" s="32">
        <v>100</v>
      </c>
      <c r="M15" s="32">
        <v>100</v>
      </c>
      <c r="N15" s="31">
        <v>59</v>
      </c>
      <c r="O15" s="33">
        <v>85</v>
      </c>
      <c r="P15" s="32">
        <v>100</v>
      </c>
      <c r="Q15" s="32">
        <v>100</v>
      </c>
      <c r="R15" s="32">
        <v>100</v>
      </c>
      <c r="S15" s="32">
        <v>100</v>
      </c>
      <c r="T15" s="32">
        <v>99</v>
      </c>
      <c r="U15" s="32">
        <v>99</v>
      </c>
      <c r="V15" s="32">
        <v>100</v>
      </c>
      <c r="W15" s="104">
        <f t="shared" si="0"/>
        <v>95.166666666666671</v>
      </c>
    </row>
    <row r="16" spans="1:23" s="1" customFormat="1" ht="12" x14ac:dyDescent="0.2">
      <c r="A16" s="29">
        <v>14680001</v>
      </c>
      <c r="B16" s="29" t="s">
        <v>231</v>
      </c>
      <c r="C16" s="29" t="s">
        <v>12</v>
      </c>
      <c r="D16" s="29" t="s">
        <v>13</v>
      </c>
      <c r="E16" s="29" t="s">
        <v>14</v>
      </c>
      <c r="F16" s="29" t="s">
        <v>15</v>
      </c>
      <c r="G16" s="29" t="s">
        <v>32</v>
      </c>
      <c r="H16" s="29" t="s">
        <v>17</v>
      </c>
      <c r="I16" s="29" t="s">
        <v>98</v>
      </c>
      <c r="J16" s="30">
        <v>36831</v>
      </c>
      <c r="K16" s="32">
        <v>100</v>
      </c>
      <c r="L16" s="32">
        <v>98</v>
      </c>
      <c r="M16" s="32">
        <v>100</v>
      </c>
      <c r="N16" s="32">
        <v>100</v>
      </c>
      <c r="O16" s="32">
        <v>99</v>
      </c>
      <c r="P16" s="32">
        <v>100</v>
      </c>
      <c r="Q16" s="32">
        <v>100</v>
      </c>
      <c r="R16" s="32">
        <v>99</v>
      </c>
      <c r="S16" s="32">
        <v>99</v>
      </c>
      <c r="T16" s="32">
        <v>100</v>
      </c>
      <c r="U16" s="32">
        <v>99</v>
      </c>
      <c r="V16" s="32">
        <v>100</v>
      </c>
      <c r="W16" s="104">
        <f t="shared" si="0"/>
        <v>99.5</v>
      </c>
    </row>
    <row r="17" spans="1:23" s="1" customFormat="1" ht="12" x14ac:dyDescent="0.2">
      <c r="A17" s="29">
        <v>8261000</v>
      </c>
      <c r="B17" s="29" t="s">
        <v>231</v>
      </c>
      <c r="C17" s="29" t="s">
        <v>19</v>
      </c>
      <c r="D17" s="29" t="s">
        <v>13</v>
      </c>
      <c r="E17" s="29" t="s">
        <v>14</v>
      </c>
      <c r="F17" s="29" t="s">
        <v>15</v>
      </c>
      <c r="G17" s="29" t="s">
        <v>20</v>
      </c>
      <c r="H17" s="29" t="s">
        <v>17</v>
      </c>
      <c r="I17" s="29" t="s">
        <v>98</v>
      </c>
      <c r="J17" s="30">
        <v>36831</v>
      </c>
      <c r="K17" s="32">
        <v>100</v>
      </c>
      <c r="L17" s="32">
        <v>98</v>
      </c>
      <c r="M17" s="32">
        <v>100</v>
      </c>
      <c r="N17" s="32">
        <v>100</v>
      </c>
      <c r="O17" s="32">
        <v>99</v>
      </c>
      <c r="P17" s="32">
        <v>100</v>
      </c>
      <c r="Q17" s="32">
        <v>99</v>
      </c>
      <c r="R17" s="32">
        <v>99</v>
      </c>
      <c r="S17" s="32">
        <v>99</v>
      </c>
      <c r="T17" s="32">
        <v>99</v>
      </c>
      <c r="U17" s="32">
        <v>99</v>
      </c>
      <c r="V17" s="32">
        <v>100</v>
      </c>
      <c r="W17" s="104">
        <f t="shared" si="0"/>
        <v>99.333333333333329</v>
      </c>
    </row>
    <row r="18" spans="1:23" s="1" customFormat="1" ht="12" x14ac:dyDescent="0.2">
      <c r="A18" s="29">
        <v>14489000</v>
      </c>
      <c r="B18" s="29" t="s">
        <v>232</v>
      </c>
      <c r="C18" s="29" t="s">
        <v>12</v>
      </c>
      <c r="D18" s="29" t="s">
        <v>13</v>
      </c>
      <c r="E18" s="29" t="s">
        <v>14</v>
      </c>
      <c r="F18" s="29" t="s">
        <v>15</v>
      </c>
      <c r="G18" s="29" t="s">
        <v>16</v>
      </c>
      <c r="H18" s="29" t="s">
        <v>17</v>
      </c>
      <c r="I18" s="29" t="s">
        <v>98</v>
      </c>
      <c r="J18" s="30">
        <v>38657</v>
      </c>
      <c r="K18" s="32">
        <v>100</v>
      </c>
      <c r="L18" s="32">
        <v>100</v>
      </c>
      <c r="M18" s="32">
        <v>100</v>
      </c>
      <c r="N18" s="32">
        <v>100</v>
      </c>
      <c r="O18" s="32">
        <v>100</v>
      </c>
      <c r="P18" s="32">
        <v>100</v>
      </c>
      <c r="Q18" s="32">
        <v>100</v>
      </c>
      <c r="R18" s="32">
        <v>100</v>
      </c>
      <c r="S18" s="32">
        <v>100</v>
      </c>
      <c r="T18" s="32">
        <v>99</v>
      </c>
      <c r="U18" s="32">
        <v>100</v>
      </c>
      <c r="V18" s="32">
        <v>100</v>
      </c>
      <c r="W18" s="104">
        <f t="shared" si="0"/>
        <v>99.916666666666671</v>
      </c>
    </row>
    <row r="19" spans="1:23" s="1" customFormat="1" ht="12" x14ac:dyDescent="0.2">
      <c r="A19" s="29">
        <v>8361007</v>
      </c>
      <c r="B19" s="29" t="s">
        <v>232</v>
      </c>
      <c r="C19" s="29" t="s">
        <v>19</v>
      </c>
      <c r="D19" s="29" t="s">
        <v>13</v>
      </c>
      <c r="E19" s="29" t="s">
        <v>14</v>
      </c>
      <c r="F19" s="29" t="s">
        <v>15</v>
      </c>
      <c r="G19" s="29" t="s">
        <v>20</v>
      </c>
      <c r="H19" s="29" t="s">
        <v>17</v>
      </c>
      <c r="I19" s="29" t="s">
        <v>98</v>
      </c>
      <c r="J19" s="30">
        <v>38657</v>
      </c>
      <c r="K19" s="32">
        <v>100</v>
      </c>
      <c r="L19" s="32">
        <v>100</v>
      </c>
      <c r="M19" s="32">
        <v>100</v>
      </c>
      <c r="N19" s="31">
        <v>1</v>
      </c>
      <c r="O19" s="31">
        <v>42</v>
      </c>
      <c r="P19" s="32">
        <v>100</v>
      </c>
      <c r="Q19" s="32">
        <v>100</v>
      </c>
      <c r="R19" s="32">
        <v>100</v>
      </c>
      <c r="S19" s="32">
        <v>100</v>
      </c>
      <c r="T19" s="32">
        <v>99</v>
      </c>
      <c r="U19" s="32">
        <v>100</v>
      </c>
      <c r="V19" s="32">
        <v>100</v>
      </c>
      <c r="W19" s="104">
        <f t="shared" si="0"/>
        <v>86.833333333333329</v>
      </c>
    </row>
    <row r="20" spans="1:23" s="1" customFormat="1" ht="12" x14ac:dyDescent="0.2">
      <c r="A20" s="29">
        <v>14690000</v>
      </c>
      <c r="B20" s="29" t="s">
        <v>233</v>
      </c>
      <c r="C20" s="29" t="s">
        <v>12</v>
      </c>
      <c r="D20" s="29" t="s">
        <v>13</v>
      </c>
      <c r="E20" s="29" t="s">
        <v>14</v>
      </c>
      <c r="F20" s="29" t="s">
        <v>15</v>
      </c>
      <c r="G20" s="29" t="s">
        <v>16</v>
      </c>
      <c r="H20" s="29" t="s">
        <v>17</v>
      </c>
      <c r="I20" s="29" t="s">
        <v>98</v>
      </c>
      <c r="J20" s="30">
        <v>36831</v>
      </c>
      <c r="K20" s="32">
        <v>100</v>
      </c>
      <c r="L20" s="32">
        <v>100</v>
      </c>
      <c r="M20" s="32">
        <v>100</v>
      </c>
      <c r="N20" s="32">
        <v>100</v>
      </c>
      <c r="O20" s="32">
        <v>100</v>
      </c>
      <c r="P20" s="32">
        <v>100</v>
      </c>
      <c r="Q20" s="32">
        <v>100</v>
      </c>
      <c r="R20" s="33">
        <v>81</v>
      </c>
      <c r="S20" s="33">
        <v>84</v>
      </c>
      <c r="T20" s="32">
        <v>100</v>
      </c>
      <c r="U20" s="33">
        <v>83</v>
      </c>
      <c r="V20" s="32">
        <v>100</v>
      </c>
      <c r="W20" s="104">
        <f t="shared" si="0"/>
        <v>95.666666666666671</v>
      </c>
    </row>
    <row r="21" spans="1:23" s="1" customFormat="1" ht="12" x14ac:dyDescent="0.2">
      <c r="A21" s="29">
        <v>8260004</v>
      </c>
      <c r="B21" s="29" t="s">
        <v>233</v>
      </c>
      <c r="C21" s="29" t="s">
        <v>19</v>
      </c>
      <c r="D21" s="29" t="s">
        <v>13</v>
      </c>
      <c r="E21" s="29" t="s">
        <v>14</v>
      </c>
      <c r="F21" s="29" t="s">
        <v>15</v>
      </c>
      <c r="G21" s="29" t="s">
        <v>20</v>
      </c>
      <c r="H21" s="29" t="s">
        <v>17</v>
      </c>
      <c r="I21" s="29" t="s">
        <v>98</v>
      </c>
      <c r="J21" s="30">
        <v>36831</v>
      </c>
      <c r="K21" s="32">
        <v>100</v>
      </c>
      <c r="L21" s="32">
        <v>100</v>
      </c>
      <c r="M21" s="32">
        <v>100</v>
      </c>
      <c r="N21" s="32">
        <v>100</v>
      </c>
      <c r="O21" s="32">
        <v>100</v>
      </c>
      <c r="P21" s="32">
        <v>100</v>
      </c>
      <c r="Q21" s="32">
        <v>100</v>
      </c>
      <c r="R21" s="33">
        <v>85</v>
      </c>
      <c r="S21" s="32">
        <v>97</v>
      </c>
      <c r="T21" s="32">
        <v>100</v>
      </c>
      <c r="U21" s="32">
        <v>100</v>
      </c>
      <c r="V21" s="32">
        <v>100</v>
      </c>
      <c r="W21" s="104">
        <f t="shared" si="0"/>
        <v>98.5</v>
      </c>
    </row>
    <row r="22" spans="1:23" s="1" customFormat="1" ht="12" x14ac:dyDescent="0.2">
      <c r="A22" s="29">
        <v>14527000</v>
      </c>
      <c r="B22" s="29" t="s">
        <v>234</v>
      </c>
      <c r="C22" s="29" t="s">
        <v>12</v>
      </c>
      <c r="D22" s="29" t="s">
        <v>13</v>
      </c>
      <c r="E22" s="29" t="s">
        <v>14</v>
      </c>
      <c r="F22" s="29" t="s">
        <v>15</v>
      </c>
      <c r="G22" s="29" t="s">
        <v>16</v>
      </c>
      <c r="H22" s="29" t="s">
        <v>17</v>
      </c>
      <c r="I22" s="29" t="s">
        <v>98</v>
      </c>
      <c r="J22" s="30">
        <v>40940</v>
      </c>
      <c r="K22" s="32">
        <v>100</v>
      </c>
      <c r="L22" s="32">
        <v>100</v>
      </c>
      <c r="M22" s="32">
        <v>100</v>
      </c>
      <c r="N22" s="32">
        <v>100</v>
      </c>
      <c r="O22" s="33">
        <v>86</v>
      </c>
      <c r="P22" s="31">
        <v>28</v>
      </c>
      <c r="Q22" s="32">
        <v>100</v>
      </c>
      <c r="R22" s="31">
        <v>41</v>
      </c>
      <c r="S22" s="32">
        <v>100</v>
      </c>
      <c r="T22" s="32">
        <v>99</v>
      </c>
      <c r="U22" s="32">
        <v>100</v>
      </c>
      <c r="V22" s="32">
        <v>100</v>
      </c>
      <c r="W22" s="104">
        <f t="shared" si="0"/>
        <v>87.833333333333329</v>
      </c>
    </row>
    <row r="23" spans="1:23" s="1" customFormat="1" ht="12" x14ac:dyDescent="0.2">
      <c r="A23" s="29">
        <v>0</v>
      </c>
      <c r="B23" s="29" t="s">
        <v>234</v>
      </c>
      <c r="C23" s="29" t="s">
        <v>19</v>
      </c>
      <c r="D23" s="29" t="s">
        <v>13</v>
      </c>
      <c r="E23" s="29" t="s">
        <v>14</v>
      </c>
      <c r="F23" s="29" t="s">
        <v>15</v>
      </c>
      <c r="G23" s="29" t="s">
        <v>20</v>
      </c>
      <c r="H23" s="29" t="s">
        <v>17</v>
      </c>
      <c r="I23" s="29" t="s">
        <v>98</v>
      </c>
      <c r="J23" s="30">
        <v>40940</v>
      </c>
      <c r="K23" s="32">
        <v>100</v>
      </c>
      <c r="L23" s="32">
        <v>100</v>
      </c>
      <c r="M23" s="32">
        <v>100</v>
      </c>
      <c r="N23" s="32">
        <v>100</v>
      </c>
      <c r="O23" s="32">
        <v>100</v>
      </c>
      <c r="P23" s="32">
        <v>100</v>
      </c>
      <c r="Q23" s="32">
        <v>100</v>
      </c>
      <c r="R23" s="32">
        <v>94</v>
      </c>
      <c r="S23" s="32">
        <v>100</v>
      </c>
      <c r="T23" s="32">
        <v>100</v>
      </c>
      <c r="U23" s="32">
        <v>100</v>
      </c>
      <c r="V23" s="32">
        <v>100</v>
      </c>
      <c r="W23" s="104">
        <f t="shared" si="0"/>
        <v>99.5</v>
      </c>
    </row>
    <row r="24" spans="1:23" s="1" customFormat="1" ht="12" x14ac:dyDescent="0.2">
      <c r="A24" s="29">
        <v>14530000</v>
      </c>
      <c r="B24" s="29" t="s">
        <v>235</v>
      </c>
      <c r="C24" s="29" t="s">
        <v>12</v>
      </c>
      <c r="D24" s="29" t="s">
        <v>13</v>
      </c>
      <c r="E24" s="29" t="s">
        <v>14</v>
      </c>
      <c r="F24" s="29" t="s">
        <v>15</v>
      </c>
      <c r="G24" s="29" t="s">
        <v>16</v>
      </c>
      <c r="H24" s="29" t="s">
        <v>17</v>
      </c>
      <c r="I24" s="29" t="s">
        <v>98</v>
      </c>
      <c r="J24" s="30">
        <v>36831</v>
      </c>
      <c r="K24" s="32">
        <v>100</v>
      </c>
      <c r="L24" s="32">
        <v>100</v>
      </c>
      <c r="M24" s="32">
        <v>100</v>
      </c>
      <c r="N24" s="32">
        <v>100</v>
      </c>
      <c r="O24" s="32">
        <v>99</v>
      </c>
      <c r="P24" s="32">
        <v>100</v>
      </c>
      <c r="Q24" s="32">
        <v>100</v>
      </c>
      <c r="R24" s="32">
        <v>100</v>
      </c>
      <c r="S24" s="31">
        <v>75</v>
      </c>
      <c r="T24" s="32">
        <v>100</v>
      </c>
      <c r="U24" s="32">
        <v>99</v>
      </c>
      <c r="V24" s="32">
        <v>100</v>
      </c>
      <c r="W24" s="104">
        <f t="shared" si="0"/>
        <v>97.75</v>
      </c>
    </row>
    <row r="25" spans="1:23" s="1" customFormat="1" ht="12" x14ac:dyDescent="0.2">
      <c r="A25" s="29">
        <v>8460001</v>
      </c>
      <c r="B25" s="29" t="s">
        <v>235</v>
      </c>
      <c r="C25" s="29" t="s">
        <v>19</v>
      </c>
      <c r="D25" s="29" t="s">
        <v>13</v>
      </c>
      <c r="E25" s="29" t="s">
        <v>14</v>
      </c>
      <c r="F25" s="29" t="s">
        <v>15</v>
      </c>
      <c r="G25" s="29" t="s">
        <v>20</v>
      </c>
      <c r="H25" s="29" t="s">
        <v>17</v>
      </c>
      <c r="I25" s="29" t="s">
        <v>98</v>
      </c>
      <c r="J25" s="30">
        <v>36831</v>
      </c>
      <c r="K25" s="32">
        <v>100</v>
      </c>
      <c r="L25" s="32">
        <v>100</v>
      </c>
      <c r="M25" s="32">
        <v>100</v>
      </c>
      <c r="N25" s="32">
        <v>100</v>
      </c>
      <c r="O25" s="32">
        <v>100</v>
      </c>
      <c r="P25" s="32">
        <v>100</v>
      </c>
      <c r="Q25" s="32">
        <v>100</v>
      </c>
      <c r="R25" s="32">
        <v>100</v>
      </c>
      <c r="S25" s="32">
        <v>100</v>
      </c>
      <c r="T25" s="32">
        <v>100</v>
      </c>
      <c r="U25" s="32">
        <v>99</v>
      </c>
      <c r="V25" s="32">
        <v>100</v>
      </c>
      <c r="W25" s="104">
        <f t="shared" si="0"/>
        <v>99.916666666666671</v>
      </c>
    </row>
    <row r="26" spans="1:23" s="1" customFormat="1" ht="12.75" x14ac:dyDescent="0.2">
      <c r="A26" s="136" t="s">
        <v>55</v>
      </c>
      <c r="B26" s="137"/>
      <c r="C26" s="137"/>
      <c r="D26" s="137"/>
      <c r="E26" s="137"/>
      <c r="F26" s="137"/>
      <c r="G26" s="137"/>
      <c r="H26" s="137"/>
      <c r="I26" s="137"/>
      <c r="J26" s="138"/>
      <c r="K26" s="32">
        <v>98</v>
      </c>
      <c r="L26" s="32">
        <v>95</v>
      </c>
      <c r="M26" s="32">
        <v>97</v>
      </c>
      <c r="N26" s="32">
        <v>92</v>
      </c>
      <c r="O26" s="32">
        <v>95</v>
      </c>
      <c r="P26" s="32">
        <v>97</v>
      </c>
      <c r="Q26" s="32">
        <v>100</v>
      </c>
      <c r="R26" s="32">
        <v>95</v>
      </c>
      <c r="S26" s="32">
        <v>98</v>
      </c>
      <c r="T26" s="32">
        <v>99</v>
      </c>
      <c r="U26" s="32">
        <v>98</v>
      </c>
      <c r="V26" s="32">
        <v>100</v>
      </c>
      <c r="W26" s="65">
        <f t="shared" si="0"/>
        <v>97</v>
      </c>
    </row>
    <row r="27" spans="1:23" s="1" customFormat="1" ht="11.25" x14ac:dyDescent="0.2">
      <c r="A27" s="29" t="s">
        <v>56</v>
      </c>
      <c r="B27" s="117" t="s">
        <v>57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9"/>
    </row>
    <row r="28" spans="1:23" s="1" customFormat="1" ht="11.25" x14ac:dyDescent="0.2">
      <c r="A28" s="29" t="s">
        <v>58</v>
      </c>
      <c r="B28" s="117" t="s">
        <v>59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9"/>
    </row>
    <row r="29" spans="1:23" s="1" customFormat="1" ht="11.25" x14ac:dyDescent="0.2">
      <c r="A29" s="29" t="s">
        <v>60</v>
      </c>
      <c r="B29" s="117" t="s">
        <v>61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9"/>
    </row>
    <row r="30" spans="1:23" s="1" customFormat="1" ht="11.25" x14ac:dyDescent="0.2">
      <c r="A30" s="29" t="s">
        <v>60</v>
      </c>
      <c r="B30" s="117" t="s">
        <v>62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9"/>
    </row>
    <row r="31" spans="1:23" s="1" customFormat="1" ht="11.25" x14ac:dyDescent="0.2">
      <c r="A31" s="29" t="s">
        <v>60</v>
      </c>
      <c r="B31" s="117" t="s">
        <v>63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9"/>
    </row>
    <row r="32" spans="1:23" s="1" customFormat="1" ht="11.25" x14ac:dyDescent="0.2">
      <c r="A32" s="29" t="s">
        <v>64</v>
      </c>
      <c r="B32" s="117" t="s">
        <v>65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</row>
    <row r="33" spans="1:23" s="1" customFormat="1" ht="11.25" x14ac:dyDescent="0.2">
      <c r="A33" s="120" t="s">
        <v>66</v>
      </c>
      <c r="B33" s="121"/>
      <c r="C33" s="121"/>
      <c r="D33" s="121"/>
      <c r="E33" s="121"/>
      <c r="F33" s="122"/>
      <c r="G33" s="123" t="s">
        <v>67</v>
      </c>
      <c r="H33" s="124"/>
      <c r="I33" s="124"/>
      <c r="J33" s="124"/>
      <c r="K33" s="124"/>
      <c r="L33" s="125"/>
      <c r="M33" s="126" t="s">
        <v>68</v>
      </c>
      <c r="N33" s="127"/>
      <c r="O33" s="127"/>
      <c r="P33" s="127"/>
      <c r="Q33" s="127"/>
      <c r="R33" s="128"/>
      <c r="S33" s="129" t="s">
        <v>69</v>
      </c>
      <c r="T33" s="130"/>
      <c r="U33" s="130"/>
      <c r="V33" s="130"/>
      <c r="W33" s="131"/>
    </row>
    <row r="34" spans="1:23" s="1" customFormat="1" ht="11.25" x14ac:dyDescent="0.2">
      <c r="A34" s="114" t="s">
        <v>70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6"/>
    </row>
  </sheetData>
  <mergeCells count="14">
    <mergeCell ref="A34:W34"/>
    <mergeCell ref="B30:W30"/>
    <mergeCell ref="B31:W31"/>
    <mergeCell ref="B32:W32"/>
    <mergeCell ref="A33:F33"/>
    <mergeCell ref="G33:L33"/>
    <mergeCell ref="M33:R33"/>
    <mergeCell ref="S33:W33"/>
    <mergeCell ref="B29:W29"/>
    <mergeCell ref="A1:V1"/>
    <mergeCell ref="A2:V2"/>
    <mergeCell ref="A26:J26"/>
    <mergeCell ref="B27:W27"/>
    <mergeCell ref="B28:W28"/>
  </mergeCells>
  <printOptions horizontalCentered="1"/>
  <pageMargins left="0.19685039370078741" right="0.19685039370078741" top="0.39370078740157483" bottom="0.19685039370078741" header="0.19685039370078741" footer="0.19685039370078741"/>
  <pageSetup paperSize="9" orientation="landscape" verticalDpi="0" r:id="rId1"/>
  <ignoredErrors>
    <ignoredError sqref="W4:W26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X55"/>
  <sheetViews>
    <sheetView showGridLines="0" workbookViewId="0">
      <pane ySplit="2" topLeftCell="A3" activePane="bottomLeft" state="frozen"/>
      <selection pane="bottomLeft" activeCell="Z18" sqref="Z18"/>
    </sheetView>
  </sheetViews>
  <sheetFormatPr defaultRowHeight="15" x14ac:dyDescent="0.25"/>
  <cols>
    <col min="1" max="1" width="10" bestFit="1" customWidth="1"/>
    <col min="2" max="2" width="16.140625" bestFit="1" customWidth="1"/>
    <col min="3" max="3" width="2.7109375" bestFit="1" customWidth="1"/>
    <col min="4" max="4" width="3" bestFit="1" customWidth="1"/>
    <col min="5" max="5" width="5.42578125" bestFit="1" customWidth="1"/>
    <col min="6" max="6" width="5.140625" bestFit="1" customWidth="1"/>
    <col min="7" max="7" width="9.85546875" bestFit="1" customWidth="1"/>
    <col min="8" max="8" width="3.85546875" bestFit="1" customWidth="1"/>
    <col min="9" max="9" width="2.5703125" bestFit="1" customWidth="1"/>
    <col min="10" max="10" width="6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4" s="1" customFormat="1" ht="13.5" customHeight="1" x14ac:dyDescent="0.2">
      <c r="A1" s="161" t="s">
        <v>565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73"/>
    </row>
    <row r="2" spans="1:24" s="1" customFormat="1" ht="12.7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>
        <v>42736</v>
      </c>
      <c r="L2" s="3">
        <v>42767</v>
      </c>
      <c r="M2" s="3">
        <v>42795</v>
      </c>
      <c r="N2" s="3">
        <v>42826</v>
      </c>
      <c r="O2" s="3">
        <v>42856</v>
      </c>
      <c r="P2" s="3">
        <v>42887</v>
      </c>
      <c r="Q2" s="3">
        <v>42917</v>
      </c>
      <c r="R2" s="3">
        <v>42948</v>
      </c>
      <c r="S2" s="3">
        <v>42979</v>
      </c>
      <c r="T2" s="3">
        <v>43009</v>
      </c>
      <c r="U2" s="3">
        <v>43040</v>
      </c>
      <c r="V2" s="3">
        <v>43070</v>
      </c>
      <c r="W2" s="65" t="s">
        <v>338</v>
      </c>
    </row>
    <row r="3" spans="1:24" s="1" customFormat="1" ht="12" x14ac:dyDescent="0.2">
      <c r="A3" s="29">
        <v>76750000</v>
      </c>
      <c r="B3" s="29" t="s">
        <v>236</v>
      </c>
      <c r="C3" s="29" t="s">
        <v>12</v>
      </c>
      <c r="D3" s="29" t="s">
        <v>13</v>
      </c>
      <c r="E3" s="29" t="s">
        <v>14</v>
      </c>
      <c r="F3" s="29" t="s">
        <v>31</v>
      </c>
      <c r="G3" s="29" t="s">
        <v>32</v>
      </c>
      <c r="H3" s="29" t="s">
        <v>33</v>
      </c>
      <c r="I3" s="29" t="s">
        <v>237</v>
      </c>
      <c r="J3" s="30">
        <v>35125</v>
      </c>
      <c r="K3" s="32">
        <v>96</v>
      </c>
      <c r="L3" s="32">
        <v>90</v>
      </c>
      <c r="M3" s="32">
        <v>100</v>
      </c>
      <c r="N3" s="32">
        <v>99</v>
      </c>
      <c r="O3" s="32">
        <v>100</v>
      </c>
      <c r="P3" s="31">
        <v>33</v>
      </c>
      <c r="Q3" s="31">
        <v>0</v>
      </c>
      <c r="R3" s="31">
        <v>0</v>
      </c>
      <c r="S3" s="31">
        <v>0</v>
      </c>
      <c r="T3" s="31">
        <v>0</v>
      </c>
      <c r="U3" s="31">
        <v>0</v>
      </c>
      <c r="V3" s="31">
        <v>0</v>
      </c>
      <c r="W3" s="104">
        <f>AVERAGE(K3:V3)</f>
        <v>43.166666666666664</v>
      </c>
    </row>
    <row r="4" spans="1:24" s="1" customFormat="1" ht="12" x14ac:dyDescent="0.2">
      <c r="A4" s="29">
        <v>2955013</v>
      </c>
      <c r="B4" s="29" t="s">
        <v>236</v>
      </c>
      <c r="C4" s="29" t="s">
        <v>19</v>
      </c>
      <c r="D4" s="29" t="s">
        <v>13</v>
      </c>
      <c r="E4" s="29" t="s">
        <v>14</v>
      </c>
      <c r="F4" s="29" t="s">
        <v>31</v>
      </c>
      <c r="G4" s="29" t="s">
        <v>20</v>
      </c>
      <c r="H4" s="29" t="s">
        <v>33</v>
      </c>
      <c r="I4" s="29" t="s">
        <v>237</v>
      </c>
      <c r="J4" s="30">
        <v>35125</v>
      </c>
      <c r="K4" s="32">
        <v>96</v>
      </c>
      <c r="L4" s="32">
        <v>90</v>
      </c>
      <c r="M4" s="32">
        <v>100</v>
      </c>
      <c r="N4" s="32">
        <v>98</v>
      </c>
      <c r="O4" s="32">
        <v>100</v>
      </c>
      <c r="P4" s="31">
        <v>33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104">
        <f t="shared" ref="W4:W47" si="0">AVERAGE(K4:V4)</f>
        <v>43.083333333333336</v>
      </c>
    </row>
    <row r="5" spans="1:24" s="1" customFormat="1" ht="12" x14ac:dyDescent="0.2">
      <c r="A5" s="29">
        <v>87350000</v>
      </c>
      <c r="B5" s="29" t="s">
        <v>566</v>
      </c>
      <c r="C5" s="29" t="s">
        <v>12</v>
      </c>
      <c r="D5" s="29" t="s">
        <v>13</v>
      </c>
      <c r="E5" s="29" t="s">
        <v>14</v>
      </c>
      <c r="F5" s="29"/>
      <c r="G5" s="29" t="s">
        <v>27</v>
      </c>
      <c r="H5" s="29"/>
      <c r="I5" s="29" t="s">
        <v>237</v>
      </c>
      <c r="J5" s="30">
        <v>42917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31">
        <v>75</v>
      </c>
      <c r="V5" s="32">
        <v>98</v>
      </c>
      <c r="W5" s="104">
        <f t="shared" si="0"/>
        <v>86.5</v>
      </c>
      <c r="X5" s="4" t="s">
        <v>571</v>
      </c>
    </row>
    <row r="6" spans="1:24" s="1" customFormat="1" ht="12" x14ac:dyDescent="0.2">
      <c r="A6" s="29">
        <v>2950098</v>
      </c>
      <c r="B6" s="29" t="s">
        <v>566</v>
      </c>
      <c r="C6" s="29" t="s">
        <v>19</v>
      </c>
      <c r="D6" s="29" t="s">
        <v>13</v>
      </c>
      <c r="E6" s="29" t="s">
        <v>14</v>
      </c>
      <c r="F6" s="29"/>
      <c r="G6" s="29" t="s">
        <v>20</v>
      </c>
      <c r="H6" s="29"/>
      <c r="I6" s="29" t="s">
        <v>237</v>
      </c>
      <c r="J6" s="30">
        <v>42917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31">
        <v>0</v>
      </c>
      <c r="V6" s="31">
        <v>5</v>
      </c>
      <c r="W6" s="104">
        <f t="shared" si="0"/>
        <v>2.5</v>
      </c>
    </row>
    <row r="7" spans="1:24" s="1" customFormat="1" ht="12" x14ac:dyDescent="0.2">
      <c r="A7" s="29">
        <v>87318000</v>
      </c>
      <c r="B7" s="29" t="s">
        <v>238</v>
      </c>
      <c r="C7" s="29" t="s">
        <v>12</v>
      </c>
      <c r="D7" s="29" t="s">
        <v>13</v>
      </c>
      <c r="E7" s="29" t="s">
        <v>14</v>
      </c>
      <c r="F7" s="29"/>
      <c r="G7" s="29" t="s">
        <v>27</v>
      </c>
      <c r="H7" s="29"/>
      <c r="I7" s="29" t="s">
        <v>237</v>
      </c>
      <c r="J7" s="30">
        <v>41821</v>
      </c>
      <c r="K7" s="32">
        <v>92</v>
      </c>
      <c r="L7" s="32">
        <v>90</v>
      </c>
      <c r="M7" s="32">
        <v>100</v>
      </c>
      <c r="N7" s="32">
        <v>100</v>
      </c>
      <c r="O7" s="32">
        <v>100</v>
      </c>
      <c r="P7" s="33">
        <v>85</v>
      </c>
      <c r="Q7" s="31">
        <v>78</v>
      </c>
      <c r="R7" s="32">
        <v>96</v>
      </c>
      <c r="S7" s="32">
        <v>95</v>
      </c>
      <c r="T7" s="32">
        <v>95</v>
      </c>
      <c r="U7" s="32">
        <v>97</v>
      </c>
      <c r="V7" s="32">
        <v>97</v>
      </c>
      <c r="W7" s="104">
        <f t="shared" si="0"/>
        <v>93.75</v>
      </c>
    </row>
    <row r="8" spans="1:24" s="1" customFormat="1" ht="12" x14ac:dyDescent="0.2">
      <c r="A8" s="29">
        <v>2950071</v>
      </c>
      <c r="B8" s="29" t="s">
        <v>238</v>
      </c>
      <c r="C8" s="29" t="s">
        <v>19</v>
      </c>
      <c r="D8" s="29" t="s">
        <v>13</v>
      </c>
      <c r="E8" s="29" t="s">
        <v>14</v>
      </c>
      <c r="F8" s="29"/>
      <c r="G8" s="29" t="s">
        <v>20</v>
      </c>
      <c r="H8" s="29"/>
      <c r="I8" s="29" t="s">
        <v>237</v>
      </c>
      <c r="J8" s="30">
        <v>41821</v>
      </c>
      <c r="K8" s="32">
        <v>92</v>
      </c>
      <c r="L8" s="32">
        <v>90</v>
      </c>
      <c r="M8" s="32">
        <v>100</v>
      </c>
      <c r="N8" s="32">
        <v>100</v>
      </c>
      <c r="O8" s="32">
        <v>100</v>
      </c>
      <c r="P8" s="33">
        <v>85</v>
      </c>
      <c r="Q8" s="31">
        <v>78</v>
      </c>
      <c r="R8" s="32">
        <v>96</v>
      </c>
      <c r="S8" s="32">
        <v>95</v>
      </c>
      <c r="T8" s="32">
        <v>95</v>
      </c>
      <c r="U8" s="32">
        <v>97</v>
      </c>
      <c r="V8" s="32">
        <v>97</v>
      </c>
      <c r="W8" s="104">
        <f t="shared" si="0"/>
        <v>93.75</v>
      </c>
    </row>
    <row r="9" spans="1:24" s="1" customFormat="1" ht="12" x14ac:dyDescent="0.2">
      <c r="A9" s="29">
        <v>87450004</v>
      </c>
      <c r="B9" s="29" t="s">
        <v>239</v>
      </c>
      <c r="C9" s="29" t="s">
        <v>12</v>
      </c>
      <c r="D9" s="29" t="s">
        <v>13</v>
      </c>
      <c r="E9" s="29" t="s">
        <v>14</v>
      </c>
      <c r="F9" s="29"/>
      <c r="G9" s="29" t="s">
        <v>27</v>
      </c>
      <c r="H9" s="29"/>
      <c r="I9" s="29" t="s">
        <v>237</v>
      </c>
      <c r="J9" s="30">
        <v>41821</v>
      </c>
      <c r="K9" s="31">
        <v>30</v>
      </c>
      <c r="L9" s="31">
        <v>9</v>
      </c>
      <c r="M9" s="31">
        <v>12</v>
      </c>
      <c r="N9" s="31">
        <v>18</v>
      </c>
      <c r="O9" s="31">
        <v>40</v>
      </c>
      <c r="P9" s="31">
        <v>34</v>
      </c>
      <c r="Q9" s="31">
        <v>48</v>
      </c>
      <c r="R9" s="31">
        <v>78</v>
      </c>
      <c r="S9" s="31">
        <v>77</v>
      </c>
      <c r="T9" s="31">
        <v>60</v>
      </c>
      <c r="U9" s="31">
        <v>57</v>
      </c>
      <c r="V9" s="31">
        <v>78</v>
      </c>
      <c r="W9" s="104">
        <f t="shared" si="0"/>
        <v>45.083333333333336</v>
      </c>
    </row>
    <row r="10" spans="1:24" s="1" customFormat="1" ht="12" x14ac:dyDescent="0.2">
      <c r="A10" s="29">
        <v>0</v>
      </c>
      <c r="B10" s="29" t="s">
        <v>239</v>
      </c>
      <c r="C10" s="29" t="s">
        <v>19</v>
      </c>
      <c r="D10" s="29" t="s">
        <v>13</v>
      </c>
      <c r="E10" s="29" t="s">
        <v>14</v>
      </c>
      <c r="F10" s="29"/>
      <c r="G10" s="29" t="s">
        <v>20</v>
      </c>
      <c r="H10" s="29"/>
      <c r="I10" s="29" t="s">
        <v>237</v>
      </c>
      <c r="J10" s="30">
        <v>41821</v>
      </c>
      <c r="K10" s="31">
        <v>30</v>
      </c>
      <c r="L10" s="31">
        <v>10</v>
      </c>
      <c r="M10" s="31">
        <v>12</v>
      </c>
      <c r="N10" s="31">
        <v>21</v>
      </c>
      <c r="O10" s="31">
        <v>46</v>
      </c>
      <c r="P10" s="31">
        <v>43</v>
      </c>
      <c r="Q10" s="31">
        <v>49</v>
      </c>
      <c r="R10" s="31">
        <v>78</v>
      </c>
      <c r="S10" s="31">
        <v>77</v>
      </c>
      <c r="T10" s="31">
        <v>60</v>
      </c>
      <c r="U10" s="31">
        <v>56</v>
      </c>
      <c r="V10" s="31">
        <v>78</v>
      </c>
      <c r="W10" s="104">
        <f t="shared" si="0"/>
        <v>46.666666666666664</v>
      </c>
    </row>
    <row r="11" spans="1:24" s="1" customFormat="1" ht="12" x14ac:dyDescent="0.2">
      <c r="A11" s="29">
        <v>87380000</v>
      </c>
      <c r="B11" s="29" t="s">
        <v>240</v>
      </c>
      <c r="C11" s="29" t="s">
        <v>12</v>
      </c>
      <c r="D11" s="29" t="s">
        <v>13</v>
      </c>
      <c r="E11" s="29" t="s">
        <v>14</v>
      </c>
      <c r="F11" s="29"/>
      <c r="G11" s="29" t="s">
        <v>16</v>
      </c>
      <c r="H11" s="29"/>
      <c r="I11" s="29" t="s">
        <v>237</v>
      </c>
      <c r="J11" s="30">
        <v>41609</v>
      </c>
      <c r="K11" s="31">
        <v>16</v>
      </c>
      <c r="L11" s="31">
        <v>16</v>
      </c>
      <c r="M11" s="32">
        <v>100</v>
      </c>
      <c r="N11" s="32">
        <v>100</v>
      </c>
      <c r="O11" s="32">
        <v>100</v>
      </c>
      <c r="P11" s="32">
        <v>100</v>
      </c>
      <c r="Q11" s="32">
        <v>100</v>
      </c>
      <c r="R11" s="32">
        <v>100</v>
      </c>
      <c r="S11" s="32">
        <v>99</v>
      </c>
      <c r="T11" s="32">
        <v>99</v>
      </c>
      <c r="U11" s="32">
        <v>96</v>
      </c>
      <c r="V11" s="32">
        <v>98</v>
      </c>
      <c r="W11" s="104">
        <f t="shared" si="0"/>
        <v>85.333333333333329</v>
      </c>
    </row>
    <row r="12" spans="1:24" s="1" customFormat="1" ht="12" x14ac:dyDescent="0.2">
      <c r="A12" s="29">
        <v>2951139</v>
      </c>
      <c r="B12" s="29" t="s">
        <v>240</v>
      </c>
      <c r="C12" s="29" t="s">
        <v>19</v>
      </c>
      <c r="D12" s="29" t="s">
        <v>13</v>
      </c>
      <c r="E12" s="29" t="s">
        <v>14</v>
      </c>
      <c r="F12" s="29"/>
      <c r="G12" s="29" t="s">
        <v>20</v>
      </c>
      <c r="H12" s="29"/>
      <c r="I12" s="29" t="s">
        <v>237</v>
      </c>
      <c r="J12" s="30">
        <v>41609</v>
      </c>
      <c r="K12" s="31">
        <v>19</v>
      </c>
      <c r="L12" s="31">
        <v>16</v>
      </c>
      <c r="M12" s="32">
        <v>100</v>
      </c>
      <c r="N12" s="32">
        <v>100</v>
      </c>
      <c r="O12" s="32">
        <v>100</v>
      </c>
      <c r="P12" s="32">
        <v>100</v>
      </c>
      <c r="Q12" s="32">
        <v>100</v>
      </c>
      <c r="R12" s="32">
        <v>100</v>
      </c>
      <c r="S12" s="32">
        <v>99</v>
      </c>
      <c r="T12" s="32">
        <v>99</v>
      </c>
      <c r="U12" s="32">
        <v>96</v>
      </c>
      <c r="V12" s="32">
        <v>98</v>
      </c>
      <c r="W12" s="104">
        <f t="shared" si="0"/>
        <v>85.583333333333329</v>
      </c>
    </row>
    <row r="13" spans="1:24" s="1" customFormat="1" ht="12" x14ac:dyDescent="0.2">
      <c r="A13" s="29">
        <v>87401750</v>
      </c>
      <c r="B13" s="29" t="s">
        <v>567</v>
      </c>
      <c r="C13" s="29" t="s">
        <v>12</v>
      </c>
      <c r="D13" s="29" t="s">
        <v>13</v>
      </c>
      <c r="E13" s="29" t="s">
        <v>14</v>
      </c>
      <c r="F13" s="29"/>
      <c r="G13" s="29" t="s">
        <v>27</v>
      </c>
      <c r="H13" s="29"/>
      <c r="I13" s="29" t="s">
        <v>237</v>
      </c>
      <c r="J13" s="30">
        <v>42767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31">
        <v>76</v>
      </c>
      <c r="V13" s="32">
        <v>98</v>
      </c>
      <c r="W13" s="104">
        <f t="shared" si="0"/>
        <v>87</v>
      </c>
      <c r="X13" s="4" t="s">
        <v>571</v>
      </c>
    </row>
    <row r="14" spans="1:24" s="1" customFormat="1" ht="12" x14ac:dyDescent="0.2">
      <c r="A14" s="29">
        <v>2951140</v>
      </c>
      <c r="B14" s="29" t="s">
        <v>567</v>
      </c>
      <c r="C14" s="29" t="s">
        <v>19</v>
      </c>
      <c r="D14" s="29" t="s">
        <v>13</v>
      </c>
      <c r="E14" s="29" t="s">
        <v>14</v>
      </c>
      <c r="F14" s="29"/>
      <c r="G14" s="29" t="s">
        <v>20</v>
      </c>
      <c r="H14" s="29"/>
      <c r="I14" s="29" t="s">
        <v>237</v>
      </c>
      <c r="J14" s="30">
        <v>42767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31">
        <v>76</v>
      </c>
      <c r="V14" s="31">
        <v>54</v>
      </c>
      <c r="W14" s="104">
        <f t="shared" si="0"/>
        <v>65</v>
      </c>
    </row>
    <row r="15" spans="1:24" s="1" customFormat="1" ht="12" x14ac:dyDescent="0.2">
      <c r="A15" s="29">
        <v>76240000</v>
      </c>
      <c r="B15" s="29" t="s">
        <v>241</v>
      </c>
      <c r="C15" s="29" t="s">
        <v>12</v>
      </c>
      <c r="D15" s="29" t="s">
        <v>13</v>
      </c>
      <c r="E15" s="29" t="s">
        <v>14</v>
      </c>
      <c r="F15" s="29"/>
      <c r="G15" s="29" t="s">
        <v>27</v>
      </c>
      <c r="H15" s="29"/>
      <c r="I15" s="29" t="s">
        <v>237</v>
      </c>
      <c r="J15" s="30">
        <v>41944</v>
      </c>
      <c r="K15" s="31">
        <v>13</v>
      </c>
      <c r="L15" s="32">
        <v>94</v>
      </c>
      <c r="M15" s="32">
        <v>99</v>
      </c>
      <c r="N15" s="32">
        <v>91</v>
      </c>
      <c r="O15" s="31">
        <v>70</v>
      </c>
      <c r="P15" s="31">
        <v>79</v>
      </c>
      <c r="Q15" s="31">
        <v>70</v>
      </c>
      <c r="R15" s="32">
        <v>98</v>
      </c>
      <c r="S15" s="33">
        <v>83</v>
      </c>
      <c r="T15" s="32">
        <v>91</v>
      </c>
      <c r="U15" s="31">
        <v>49</v>
      </c>
      <c r="V15" s="31">
        <v>0</v>
      </c>
      <c r="W15" s="104">
        <f t="shared" si="0"/>
        <v>69.75</v>
      </c>
    </row>
    <row r="16" spans="1:24" s="1" customFormat="1" ht="12" x14ac:dyDescent="0.2">
      <c r="A16" s="29">
        <v>3054023</v>
      </c>
      <c r="B16" s="29" t="s">
        <v>241</v>
      </c>
      <c r="C16" s="29" t="s">
        <v>19</v>
      </c>
      <c r="D16" s="29" t="s">
        <v>13</v>
      </c>
      <c r="E16" s="29" t="s">
        <v>14</v>
      </c>
      <c r="F16" s="29"/>
      <c r="G16" s="29" t="s">
        <v>20</v>
      </c>
      <c r="H16" s="29"/>
      <c r="I16" s="29" t="s">
        <v>237</v>
      </c>
      <c r="J16" s="30">
        <v>41944</v>
      </c>
      <c r="K16" s="31">
        <v>13</v>
      </c>
      <c r="L16" s="32">
        <v>94</v>
      </c>
      <c r="M16" s="32">
        <v>99</v>
      </c>
      <c r="N16" s="32">
        <v>91</v>
      </c>
      <c r="O16" s="31">
        <v>62</v>
      </c>
      <c r="P16" s="31">
        <v>79</v>
      </c>
      <c r="Q16" s="31">
        <v>70</v>
      </c>
      <c r="R16" s="32">
        <v>98</v>
      </c>
      <c r="S16" s="31">
        <v>54</v>
      </c>
      <c r="T16" s="32">
        <v>91</v>
      </c>
      <c r="U16" s="31">
        <v>74</v>
      </c>
      <c r="V16" s="31">
        <v>74</v>
      </c>
      <c r="W16" s="104">
        <f t="shared" si="0"/>
        <v>74.916666666666671</v>
      </c>
    </row>
    <row r="17" spans="1:23" s="1" customFormat="1" ht="12" x14ac:dyDescent="0.2">
      <c r="A17" s="29">
        <v>85400000</v>
      </c>
      <c r="B17" s="29" t="s">
        <v>242</v>
      </c>
      <c r="C17" s="29" t="s">
        <v>12</v>
      </c>
      <c r="D17" s="29" t="s">
        <v>13</v>
      </c>
      <c r="E17" s="29" t="s">
        <v>14</v>
      </c>
      <c r="F17" s="29"/>
      <c r="G17" s="29" t="s">
        <v>16</v>
      </c>
      <c r="H17" s="29"/>
      <c r="I17" s="29" t="s">
        <v>237</v>
      </c>
      <c r="J17" s="30">
        <v>37438</v>
      </c>
      <c r="K17" s="32">
        <v>99</v>
      </c>
      <c r="L17" s="32">
        <v>97</v>
      </c>
      <c r="M17" s="32">
        <v>99</v>
      </c>
      <c r="N17" s="32">
        <v>97</v>
      </c>
      <c r="O17" s="31">
        <v>68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104">
        <f t="shared" si="0"/>
        <v>38.333333333333336</v>
      </c>
    </row>
    <row r="18" spans="1:23" s="1" customFormat="1" ht="12" x14ac:dyDescent="0.2">
      <c r="A18" s="29">
        <v>2953008</v>
      </c>
      <c r="B18" s="29" t="s">
        <v>242</v>
      </c>
      <c r="C18" s="29" t="s">
        <v>19</v>
      </c>
      <c r="D18" s="29" t="s">
        <v>13</v>
      </c>
      <c r="E18" s="29" t="s">
        <v>14</v>
      </c>
      <c r="F18" s="29"/>
      <c r="G18" s="29" t="s">
        <v>20</v>
      </c>
      <c r="H18" s="29"/>
      <c r="I18" s="29" t="s">
        <v>237</v>
      </c>
      <c r="J18" s="30">
        <v>37438</v>
      </c>
      <c r="K18" s="32">
        <v>99</v>
      </c>
      <c r="L18" s="32">
        <v>97</v>
      </c>
      <c r="M18" s="31">
        <v>50</v>
      </c>
      <c r="N18" s="31">
        <v>69</v>
      </c>
      <c r="O18" s="32">
        <v>95</v>
      </c>
      <c r="P18" s="32">
        <v>97</v>
      </c>
      <c r="Q18" s="31">
        <v>60</v>
      </c>
      <c r="R18" s="31">
        <v>39</v>
      </c>
      <c r="S18" s="32">
        <v>99</v>
      </c>
      <c r="T18" s="32">
        <v>99</v>
      </c>
      <c r="U18" s="32">
        <v>96</v>
      </c>
      <c r="V18" s="32">
        <v>95</v>
      </c>
      <c r="W18" s="104">
        <f t="shared" si="0"/>
        <v>82.916666666666671</v>
      </c>
    </row>
    <row r="19" spans="1:23" s="1" customFormat="1" ht="12" x14ac:dyDescent="0.2">
      <c r="A19" s="29">
        <v>87376000</v>
      </c>
      <c r="B19" s="29" t="s">
        <v>243</v>
      </c>
      <c r="C19" s="29" t="s">
        <v>12</v>
      </c>
      <c r="D19" s="29" t="s">
        <v>13</v>
      </c>
      <c r="E19" s="29" t="s">
        <v>14</v>
      </c>
      <c r="F19" s="29"/>
      <c r="G19" s="29" t="s">
        <v>27</v>
      </c>
      <c r="H19" s="29"/>
      <c r="I19" s="29" t="s">
        <v>237</v>
      </c>
      <c r="J19" s="30">
        <v>41944</v>
      </c>
      <c r="K19" s="32">
        <v>100</v>
      </c>
      <c r="L19" s="32">
        <v>98</v>
      </c>
      <c r="M19" s="32">
        <v>100</v>
      </c>
      <c r="N19" s="32">
        <v>100</v>
      </c>
      <c r="O19" s="32">
        <v>99</v>
      </c>
      <c r="P19" s="32">
        <v>100</v>
      </c>
      <c r="Q19" s="32">
        <v>99</v>
      </c>
      <c r="R19" s="32">
        <v>99</v>
      </c>
      <c r="S19" s="32">
        <v>99</v>
      </c>
      <c r="T19" s="32">
        <v>99</v>
      </c>
      <c r="U19" s="32">
        <v>97</v>
      </c>
      <c r="V19" s="32">
        <v>98</v>
      </c>
      <c r="W19" s="104">
        <f t="shared" si="0"/>
        <v>99</v>
      </c>
    </row>
    <row r="20" spans="1:23" s="1" customFormat="1" ht="12" x14ac:dyDescent="0.2">
      <c r="A20" s="29">
        <v>2950073</v>
      </c>
      <c r="B20" s="29" t="s">
        <v>243</v>
      </c>
      <c r="C20" s="29" t="s">
        <v>19</v>
      </c>
      <c r="D20" s="29" t="s">
        <v>13</v>
      </c>
      <c r="E20" s="29" t="s">
        <v>14</v>
      </c>
      <c r="F20" s="29"/>
      <c r="G20" s="29" t="s">
        <v>20</v>
      </c>
      <c r="H20" s="29"/>
      <c r="I20" s="29" t="s">
        <v>237</v>
      </c>
      <c r="J20" s="30">
        <v>41944</v>
      </c>
      <c r="K20" s="31">
        <v>0</v>
      </c>
      <c r="L20" s="31">
        <v>59</v>
      </c>
      <c r="M20" s="32">
        <v>100</v>
      </c>
      <c r="N20" s="32">
        <v>100</v>
      </c>
      <c r="O20" s="32">
        <v>99</v>
      </c>
      <c r="P20" s="32">
        <v>100</v>
      </c>
      <c r="Q20" s="32">
        <v>100</v>
      </c>
      <c r="R20" s="32">
        <v>100</v>
      </c>
      <c r="S20" s="32">
        <v>99</v>
      </c>
      <c r="T20" s="32">
        <v>99</v>
      </c>
      <c r="U20" s="32">
        <v>97</v>
      </c>
      <c r="V20" s="32">
        <v>98</v>
      </c>
      <c r="W20" s="104">
        <f t="shared" si="0"/>
        <v>87.583333333333329</v>
      </c>
    </row>
    <row r="21" spans="1:23" s="1" customFormat="1" ht="12" x14ac:dyDescent="0.2">
      <c r="A21" s="29">
        <v>75900000</v>
      </c>
      <c r="B21" s="29" t="s">
        <v>244</v>
      </c>
      <c r="C21" s="29" t="s">
        <v>12</v>
      </c>
      <c r="D21" s="29" t="s">
        <v>13</v>
      </c>
      <c r="E21" s="29" t="s">
        <v>14</v>
      </c>
      <c r="F21" s="29"/>
      <c r="G21" s="29" t="s">
        <v>27</v>
      </c>
      <c r="H21" s="29"/>
      <c r="I21" s="29" t="s">
        <v>237</v>
      </c>
      <c r="J21" s="30">
        <v>41091</v>
      </c>
      <c r="K21" s="31">
        <v>1</v>
      </c>
      <c r="L21" s="31">
        <v>23</v>
      </c>
      <c r="M21" s="32">
        <v>100</v>
      </c>
      <c r="N21" s="32">
        <v>100</v>
      </c>
      <c r="O21" s="32">
        <v>100</v>
      </c>
      <c r="P21" s="32">
        <v>100</v>
      </c>
      <c r="Q21" s="32">
        <v>100</v>
      </c>
      <c r="R21" s="32">
        <v>100</v>
      </c>
      <c r="S21" s="32">
        <v>99</v>
      </c>
      <c r="T21" s="32">
        <v>99</v>
      </c>
      <c r="U21" s="32">
        <v>97</v>
      </c>
      <c r="V21" s="32">
        <v>97</v>
      </c>
      <c r="W21" s="104">
        <f t="shared" si="0"/>
        <v>84.666666666666671</v>
      </c>
    </row>
    <row r="22" spans="1:23" s="1" customFormat="1" ht="12" x14ac:dyDescent="0.2">
      <c r="A22" s="29">
        <v>2956005</v>
      </c>
      <c r="B22" s="29" t="s">
        <v>244</v>
      </c>
      <c r="C22" s="29" t="s">
        <v>19</v>
      </c>
      <c r="D22" s="29" t="s">
        <v>13</v>
      </c>
      <c r="E22" s="29" t="s">
        <v>14</v>
      </c>
      <c r="F22" s="29"/>
      <c r="G22" s="29" t="s">
        <v>20</v>
      </c>
      <c r="H22" s="29"/>
      <c r="I22" s="29" t="s">
        <v>237</v>
      </c>
      <c r="J22" s="30">
        <v>41091</v>
      </c>
      <c r="K22" s="31">
        <v>1</v>
      </c>
      <c r="L22" s="31">
        <v>22</v>
      </c>
      <c r="M22" s="31">
        <v>0</v>
      </c>
      <c r="N22" s="33">
        <v>82</v>
      </c>
      <c r="O22" s="32">
        <v>99</v>
      </c>
      <c r="P22" s="32">
        <v>100</v>
      </c>
      <c r="Q22" s="32">
        <v>100</v>
      </c>
      <c r="R22" s="32">
        <v>100</v>
      </c>
      <c r="S22" s="32">
        <v>99</v>
      </c>
      <c r="T22" s="32">
        <v>99</v>
      </c>
      <c r="U22" s="32">
        <v>97</v>
      </c>
      <c r="V22" s="32">
        <v>97</v>
      </c>
      <c r="W22" s="104">
        <f t="shared" si="0"/>
        <v>74.666666666666671</v>
      </c>
    </row>
    <row r="23" spans="1:23" s="1" customFormat="1" ht="12" x14ac:dyDescent="0.2">
      <c r="A23" s="29">
        <v>76560000</v>
      </c>
      <c r="B23" s="29" t="s">
        <v>245</v>
      </c>
      <c r="C23" s="29" t="s">
        <v>12</v>
      </c>
      <c r="D23" s="29" t="s">
        <v>13</v>
      </c>
      <c r="E23" s="29" t="s">
        <v>14</v>
      </c>
      <c r="F23" s="29" t="s">
        <v>22</v>
      </c>
      <c r="G23" s="29" t="s">
        <v>32</v>
      </c>
      <c r="H23" s="29" t="s">
        <v>24</v>
      </c>
      <c r="I23" s="29" t="s">
        <v>237</v>
      </c>
      <c r="J23" s="30">
        <v>35125</v>
      </c>
      <c r="K23" s="32">
        <v>100</v>
      </c>
      <c r="L23" s="32">
        <v>93</v>
      </c>
      <c r="M23" s="31">
        <v>49</v>
      </c>
      <c r="N23" s="31">
        <v>12</v>
      </c>
      <c r="O23" s="31">
        <v>0</v>
      </c>
      <c r="P23" s="31">
        <v>0</v>
      </c>
      <c r="Q23" s="31">
        <v>4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104">
        <f t="shared" si="0"/>
        <v>21.5</v>
      </c>
    </row>
    <row r="24" spans="1:23" s="1" customFormat="1" ht="12" x14ac:dyDescent="0.2">
      <c r="A24" s="29">
        <v>2955008</v>
      </c>
      <c r="B24" s="29" t="s">
        <v>245</v>
      </c>
      <c r="C24" s="29" t="s">
        <v>19</v>
      </c>
      <c r="D24" s="29" t="s">
        <v>13</v>
      </c>
      <c r="E24" s="29" t="s">
        <v>14</v>
      </c>
      <c r="F24" s="29" t="s">
        <v>22</v>
      </c>
      <c r="G24" s="29" t="s">
        <v>20</v>
      </c>
      <c r="H24" s="29" t="s">
        <v>24</v>
      </c>
      <c r="I24" s="29" t="s">
        <v>237</v>
      </c>
      <c r="J24" s="30">
        <v>35125</v>
      </c>
      <c r="K24" s="32">
        <v>100</v>
      </c>
      <c r="L24" s="32">
        <v>93</v>
      </c>
      <c r="M24" s="31">
        <v>45</v>
      </c>
      <c r="N24" s="31">
        <v>14</v>
      </c>
      <c r="O24" s="31">
        <v>0</v>
      </c>
      <c r="P24" s="31">
        <v>0</v>
      </c>
      <c r="Q24" s="31">
        <v>4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104">
        <f t="shared" si="0"/>
        <v>21.333333333333332</v>
      </c>
    </row>
    <row r="25" spans="1:23" s="1" customFormat="1" ht="12" x14ac:dyDescent="0.2">
      <c r="A25" s="29">
        <v>88260000</v>
      </c>
      <c r="B25" s="29" t="s">
        <v>246</v>
      </c>
      <c r="C25" s="29" t="s">
        <v>12</v>
      </c>
      <c r="D25" s="29" t="s">
        <v>13</v>
      </c>
      <c r="E25" s="29" t="s">
        <v>14</v>
      </c>
      <c r="F25" s="29"/>
      <c r="G25" s="29" t="s">
        <v>16</v>
      </c>
      <c r="H25" s="29"/>
      <c r="I25" s="29" t="s">
        <v>237</v>
      </c>
      <c r="J25" s="30">
        <v>41699</v>
      </c>
      <c r="K25" s="32">
        <v>99</v>
      </c>
      <c r="L25" s="32">
        <v>97</v>
      </c>
      <c r="M25" s="32">
        <v>99</v>
      </c>
      <c r="N25" s="32">
        <v>100</v>
      </c>
      <c r="O25" s="33">
        <v>81</v>
      </c>
      <c r="P25" s="31">
        <v>0</v>
      </c>
      <c r="Q25" s="31">
        <v>79</v>
      </c>
      <c r="R25" s="32">
        <v>100</v>
      </c>
      <c r="S25" s="32">
        <v>100</v>
      </c>
      <c r="T25" s="32">
        <v>99</v>
      </c>
      <c r="U25" s="32">
        <v>97</v>
      </c>
      <c r="V25" s="32">
        <v>96</v>
      </c>
      <c r="W25" s="104">
        <f t="shared" si="0"/>
        <v>87.25</v>
      </c>
    </row>
    <row r="26" spans="1:23" s="1" customFormat="1" ht="12" x14ac:dyDescent="0.2">
      <c r="A26" s="29">
        <v>3253018</v>
      </c>
      <c r="B26" s="29" t="s">
        <v>246</v>
      </c>
      <c r="C26" s="29" t="s">
        <v>19</v>
      </c>
      <c r="D26" s="29" t="s">
        <v>13</v>
      </c>
      <c r="E26" s="29" t="s">
        <v>14</v>
      </c>
      <c r="F26" s="29"/>
      <c r="G26" s="29" t="s">
        <v>20</v>
      </c>
      <c r="H26" s="29"/>
      <c r="I26" s="29" t="s">
        <v>237</v>
      </c>
      <c r="J26" s="30">
        <v>41699</v>
      </c>
      <c r="K26" s="32">
        <v>99</v>
      </c>
      <c r="L26" s="32">
        <v>97</v>
      </c>
      <c r="M26" s="32">
        <v>99</v>
      </c>
      <c r="N26" s="32">
        <v>100</v>
      </c>
      <c r="O26" s="32">
        <v>90</v>
      </c>
      <c r="P26" s="33">
        <v>87</v>
      </c>
      <c r="Q26" s="32">
        <v>99</v>
      </c>
      <c r="R26" s="32">
        <v>100</v>
      </c>
      <c r="S26" s="32">
        <v>100</v>
      </c>
      <c r="T26" s="32">
        <v>99</v>
      </c>
      <c r="U26" s="32">
        <v>97</v>
      </c>
      <c r="V26" s="32">
        <v>97</v>
      </c>
      <c r="W26" s="104">
        <f t="shared" si="0"/>
        <v>97</v>
      </c>
    </row>
    <row r="27" spans="1:23" s="1" customFormat="1" ht="12" x14ac:dyDescent="0.2">
      <c r="A27" s="29">
        <v>87920500</v>
      </c>
      <c r="B27" s="29" t="s">
        <v>247</v>
      </c>
      <c r="C27" s="29" t="s">
        <v>12</v>
      </c>
      <c r="D27" s="29" t="s">
        <v>13</v>
      </c>
      <c r="E27" s="29" t="s">
        <v>14</v>
      </c>
      <c r="F27" s="29"/>
      <c r="G27" s="29" t="s">
        <v>27</v>
      </c>
      <c r="H27" s="29"/>
      <c r="I27" s="29" t="s">
        <v>237</v>
      </c>
      <c r="J27" s="30">
        <v>41913</v>
      </c>
      <c r="K27" s="32">
        <v>100</v>
      </c>
      <c r="L27" s="32">
        <v>94</v>
      </c>
      <c r="M27" s="32">
        <v>100</v>
      </c>
      <c r="N27" s="32">
        <v>100</v>
      </c>
      <c r="O27" s="32">
        <v>100</v>
      </c>
      <c r="P27" s="32">
        <v>100</v>
      </c>
      <c r="Q27" s="32">
        <v>99</v>
      </c>
      <c r="R27" s="32">
        <v>100</v>
      </c>
      <c r="S27" s="32">
        <v>99</v>
      </c>
      <c r="T27" s="32">
        <v>99</v>
      </c>
      <c r="U27" s="32">
        <v>97</v>
      </c>
      <c r="V27" s="32">
        <v>98</v>
      </c>
      <c r="W27" s="104">
        <f t="shared" si="0"/>
        <v>98.833333333333329</v>
      </c>
    </row>
    <row r="28" spans="1:23" s="1" customFormat="1" ht="12" x14ac:dyDescent="0.2">
      <c r="A28" s="29">
        <v>3152036</v>
      </c>
      <c r="B28" s="29" t="s">
        <v>247</v>
      </c>
      <c r="C28" s="29" t="s">
        <v>19</v>
      </c>
      <c r="D28" s="29" t="s">
        <v>13</v>
      </c>
      <c r="E28" s="29" t="s">
        <v>14</v>
      </c>
      <c r="F28" s="29"/>
      <c r="G28" s="29" t="s">
        <v>20</v>
      </c>
      <c r="H28" s="29"/>
      <c r="I28" s="29" t="s">
        <v>237</v>
      </c>
      <c r="J28" s="30">
        <v>41913</v>
      </c>
      <c r="K28" s="32">
        <v>100</v>
      </c>
      <c r="L28" s="32">
        <v>94</v>
      </c>
      <c r="M28" s="32">
        <v>100</v>
      </c>
      <c r="N28" s="32">
        <v>100</v>
      </c>
      <c r="O28" s="32">
        <v>100</v>
      </c>
      <c r="P28" s="32">
        <v>100</v>
      </c>
      <c r="Q28" s="32">
        <v>100</v>
      </c>
      <c r="R28" s="32">
        <v>100</v>
      </c>
      <c r="S28" s="32">
        <v>99</v>
      </c>
      <c r="T28" s="32">
        <v>99</v>
      </c>
      <c r="U28" s="32">
        <v>97</v>
      </c>
      <c r="V28" s="32">
        <v>98</v>
      </c>
      <c r="W28" s="104">
        <f t="shared" si="0"/>
        <v>98.916666666666671</v>
      </c>
    </row>
    <row r="29" spans="1:23" s="1" customFormat="1" ht="12" x14ac:dyDescent="0.2">
      <c r="A29" s="29">
        <v>87905000</v>
      </c>
      <c r="B29" s="29" t="s">
        <v>248</v>
      </c>
      <c r="C29" s="29" t="s">
        <v>12</v>
      </c>
      <c r="D29" s="29" t="s">
        <v>13</v>
      </c>
      <c r="E29" s="29" t="s">
        <v>14</v>
      </c>
      <c r="F29" s="29"/>
      <c r="G29" s="29" t="s">
        <v>16</v>
      </c>
      <c r="H29" s="29"/>
      <c r="I29" s="29" t="s">
        <v>237</v>
      </c>
      <c r="J29" s="30">
        <v>41944</v>
      </c>
      <c r="K29" s="32">
        <v>100</v>
      </c>
      <c r="L29" s="32">
        <v>98</v>
      </c>
      <c r="M29" s="32">
        <v>100</v>
      </c>
      <c r="N29" s="32">
        <v>100</v>
      </c>
      <c r="O29" s="32">
        <v>100</v>
      </c>
      <c r="P29" s="32">
        <v>100</v>
      </c>
      <c r="Q29" s="32">
        <v>100</v>
      </c>
      <c r="R29" s="32">
        <v>100</v>
      </c>
      <c r="S29" s="32">
        <v>99</v>
      </c>
      <c r="T29" s="32">
        <v>99</v>
      </c>
      <c r="U29" s="32">
        <v>96</v>
      </c>
      <c r="V29" s="32">
        <v>98</v>
      </c>
      <c r="W29" s="104">
        <f t="shared" si="0"/>
        <v>99.166666666666671</v>
      </c>
    </row>
    <row r="30" spans="1:23" s="1" customFormat="1" ht="12" x14ac:dyDescent="0.2">
      <c r="A30" s="29">
        <v>3152011</v>
      </c>
      <c r="B30" s="29" t="s">
        <v>248</v>
      </c>
      <c r="C30" s="29" t="s">
        <v>19</v>
      </c>
      <c r="D30" s="29" t="s">
        <v>13</v>
      </c>
      <c r="E30" s="29" t="s">
        <v>14</v>
      </c>
      <c r="F30" s="29"/>
      <c r="G30" s="29" t="s">
        <v>20</v>
      </c>
      <c r="H30" s="29"/>
      <c r="I30" s="29" t="s">
        <v>237</v>
      </c>
      <c r="J30" s="30">
        <v>41944</v>
      </c>
      <c r="K30" s="32">
        <v>100</v>
      </c>
      <c r="L30" s="32">
        <v>98</v>
      </c>
      <c r="M30" s="32">
        <v>100</v>
      </c>
      <c r="N30" s="32">
        <v>100</v>
      </c>
      <c r="O30" s="32">
        <v>100</v>
      </c>
      <c r="P30" s="32">
        <v>100</v>
      </c>
      <c r="Q30" s="32">
        <v>100</v>
      </c>
      <c r="R30" s="32">
        <v>100</v>
      </c>
      <c r="S30" s="32">
        <v>99</v>
      </c>
      <c r="T30" s="32">
        <v>99</v>
      </c>
      <c r="U30" s="32">
        <v>96</v>
      </c>
      <c r="V30" s="32">
        <v>98</v>
      </c>
      <c r="W30" s="104">
        <f t="shared" si="0"/>
        <v>99.166666666666671</v>
      </c>
    </row>
    <row r="31" spans="1:23" s="1" customFormat="1" ht="12" x14ac:dyDescent="0.2">
      <c r="A31" s="29">
        <v>76290000</v>
      </c>
      <c r="B31" s="29" t="s">
        <v>249</v>
      </c>
      <c r="C31" s="29" t="s">
        <v>12</v>
      </c>
      <c r="D31" s="29" t="s">
        <v>13</v>
      </c>
      <c r="E31" s="29" t="s">
        <v>14</v>
      </c>
      <c r="F31" s="29"/>
      <c r="G31" s="29" t="s">
        <v>27</v>
      </c>
      <c r="H31" s="29"/>
      <c r="I31" s="29" t="s">
        <v>237</v>
      </c>
      <c r="J31" s="30">
        <v>41944</v>
      </c>
      <c r="K31" s="32">
        <v>95</v>
      </c>
      <c r="L31" s="32">
        <v>94</v>
      </c>
      <c r="M31" s="32">
        <v>100</v>
      </c>
      <c r="N31" s="32">
        <v>91</v>
      </c>
      <c r="O31" s="31">
        <v>72</v>
      </c>
      <c r="P31" s="33">
        <v>81</v>
      </c>
      <c r="Q31" s="31">
        <v>70</v>
      </c>
      <c r="R31" s="32">
        <v>98</v>
      </c>
      <c r="S31" s="33">
        <v>82</v>
      </c>
      <c r="T31" s="32">
        <v>90</v>
      </c>
      <c r="U31" s="31">
        <v>77</v>
      </c>
      <c r="V31" s="31">
        <v>74</v>
      </c>
      <c r="W31" s="104">
        <f t="shared" si="0"/>
        <v>85.333333333333329</v>
      </c>
    </row>
    <row r="32" spans="1:23" s="1" customFormat="1" ht="12" x14ac:dyDescent="0.2">
      <c r="A32" s="29">
        <v>3055013</v>
      </c>
      <c r="B32" s="29" t="s">
        <v>249</v>
      </c>
      <c r="C32" s="29" t="s">
        <v>19</v>
      </c>
      <c r="D32" s="29" t="s">
        <v>13</v>
      </c>
      <c r="E32" s="29" t="s">
        <v>14</v>
      </c>
      <c r="F32" s="29"/>
      <c r="G32" s="29" t="s">
        <v>20</v>
      </c>
      <c r="H32" s="29"/>
      <c r="I32" s="29" t="s">
        <v>237</v>
      </c>
      <c r="J32" s="30">
        <v>41944</v>
      </c>
      <c r="K32" s="32">
        <v>95</v>
      </c>
      <c r="L32" s="32">
        <v>94</v>
      </c>
      <c r="M32" s="32">
        <v>100</v>
      </c>
      <c r="N32" s="32">
        <v>91</v>
      </c>
      <c r="O32" s="31">
        <v>72</v>
      </c>
      <c r="P32" s="33">
        <v>81</v>
      </c>
      <c r="Q32" s="31">
        <v>70</v>
      </c>
      <c r="R32" s="32">
        <v>98</v>
      </c>
      <c r="S32" s="33">
        <v>82</v>
      </c>
      <c r="T32" s="32">
        <v>90</v>
      </c>
      <c r="U32" s="31">
        <v>77</v>
      </c>
      <c r="V32" s="31">
        <v>74</v>
      </c>
      <c r="W32" s="104">
        <f t="shared" si="0"/>
        <v>85.333333333333329</v>
      </c>
    </row>
    <row r="33" spans="1:24" s="1" customFormat="1" ht="12" x14ac:dyDescent="0.2">
      <c r="A33" s="29">
        <v>75780000</v>
      </c>
      <c r="B33" s="29" t="s">
        <v>250</v>
      </c>
      <c r="C33" s="29" t="s">
        <v>12</v>
      </c>
      <c r="D33" s="29" t="s">
        <v>13</v>
      </c>
      <c r="E33" s="29" t="s">
        <v>14</v>
      </c>
      <c r="F33" s="29" t="s">
        <v>31</v>
      </c>
      <c r="G33" s="29" t="s">
        <v>16</v>
      </c>
      <c r="H33" s="29" t="s">
        <v>33</v>
      </c>
      <c r="I33" s="29" t="s">
        <v>237</v>
      </c>
      <c r="J33" s="30">
        <v>35125</v>
      </c>
      <c r="K33" s="31">
        <v>77</v>
      </c>
      <c r="L33" s="31">
        <v>27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6</v>
      </c>
      <c r="S33" s="32">
        <v>100</v>
      </c>
      <c r="T33" s="32">
        <v>99</v>
      </c>
      <c r="U33" s="32">
        <v>97</v>
      </c>
      <c r="V33" s="32">
        <v>97</v>
      </c>
      <c r="W33" s="104">
        <f t="shared" si="0"/>
        <v>41.916666666666664</v>
      </c>
    </row>
    <row r="34" spans="1:24" s="1" customFormat="1" ht="12" x14ac:dyDescent="0.2">
      <c r="A34" s="29">
        <v>2856006</v>
      </c>
      <c r="B34" s="29" t="s">
        <v>250</v>
      </c>
      <c r="C34" s="29" t="s">
        <v>19</v>
      </c>
      <c r="D34" s="29" t="s">
        <v>13</v>
      </c>
      <c r="E34" s="29" t="s">
        <v>14</v>
      </c>
      <c r="F34" s="29" t="s">
        <v>31</v>
      </c>
      <c r="G34" s="29" t="s">
        <v>20</v>
      </c>
      <c r="H34" s="29" t="s">
        <v>33</v>
      </c>
      <c r="I34" s="29" t="s">
        <v>237</v>
      </c>
      <c r="J34" s="30">
        <v>35125</v>
      </c>
      <c r="K34" s="31">
        <v>77</v>
      </c>
      <c r="L34" s="31">
        <v>27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6</v>
      </c>
      <c r="S34" s="32">
        <v>100</v>
      </c>
      <c r="T34" s="32">
        <v>99</v>
      </c>
      <c r="U34" s="32">
        <v>97</v>
      </c>
      <c r="V34" s="32">
        <v>97</v>
      </c>
      <c r="W34" s="104">
        <f t="shared" si="0"/>
        <v>41.916666666666664</v>
      </c>
    </row>
    <row r="35" spans="1:24" s="1" customFormat="1" ht="12" x14ac:dyDescent="0.2">
      <c r="A35" s="29">
        <v>87189000</v>
      </c>
      <c r="B35" s="29" t="s">
        <v>251</v>
      </c>
      <c r="C35" s="29" t="s">
        <v>12</v>
      </c>
      <c r="D35" s="29" t="s">
        <v>13</v>
      </c>
      <c r="E35" s="29" t="s">
        <v>14</v>
      </c>
      <c r="F35" s="29"/>
      <c r="G35" s="29" t="s">
        <v>27</v>
      </c>
      <c r="H35" s="29"/>
      <c r="I35" s="29" t="s">
        <v>237</v>
      </c>
      <c r="J35" s="30">
        <v>41913</v>
      </c>
      <c r="K35" s="32">
        <v>100</v>
      </c>
      <c r="L35" s="32">
        <v>98</v>
      </c>
      <c r="M35" s="32">
        <v>100</v>
      </c>
      <c r="N35" s="31">
        <v>71</v>
      </c>
      <c r="O35" s="31">
        <v>43</v>
      </c>
      <c r="P35" s="31">
        <v>21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104">
        <f t="shared" si="0"/>
        <v>36.083333333333336</v>
      </c>
    </row>
    <row r="36" spans="1:24" s="1" customFormat="1" ht="12" x14ac:dyDescent="0.2">
      <c r="A36" s="29">
        <v>0</v>
      </c>
      <c r="B36" s="29" t="s">
        <v>251</v>
      </c>
      <c r="C36" s="29" t="s">
        <v>19</v>
      </c>
      <c r="D36" s="29" t="s">
        <v>13</v>
      </c>
      <c r="E36" s="29" t="s">
        <v>14</v>
      </c>
      <c r="F36" s="29"/>
      <c r="G36" s="29" t="s">
        <v>20</v>
      </c>
      <c r="H36" s="29"/>
      <c r="I36" s="29" t="s">
        <v>237</v>
      </c>
      <c r="J36" s="30">
        <v>41913</v>
      </c>
      <c r="K36" s="32">
        <v>100</v>
      </c>
      <c r="L36" s="32">
        <v>98</v>
      </c>
      <c r="M36" s="32">
        <v>100</v>
      </c>
      <c r="N36" s="31">
        <v>61</v>
      </c>
      <c r="O36" s="31">
        <v>41</v>
      </c>
      <c r="P36" s="31">
        <v>21</v>
      </c>
      <c r="Q36" s="31">
        <v>0</v>
      </c>
      <c r="R36" s="31">
        <v>0</v>
      </c>
      <c r="S36" s="31">
        <v>3</v>
      </c>
      <c r="T36" s="31">
        <v>0</v>
      </c>
      <c r="U36" s="31">
        <v>23</v>
      </c>
      <c r="V36" s="32">
        <v>98</v>
      </c>
      <c r="W36" s="104">
        <f t="shared" si="0"/>
        <v>45.416666666666664</v>
      </c>
    </row>
    <row r="37" spans="1:24" s="1" customFormat="1" ht="12" x14ac:dyDescent="0.2">
      <c r="A37" s="29">
        <v>77500000</v>
      </c>
      <c r="B37" s="29" t="s">
        <v>568</v>
      </c>
      <c r="C37" s="29" t="s">
        <v>12</v>
      </c>
      <c r="D37" s="29" t="s">
        <v>13</v>
      </c>
      <c r="E37" s="29" t="s">
        <v>14</v>
      </c>
      <c r="F37" s="29" t="s">
        <v>31</v>
      </c>
      <c r="G37" s="29" t="s">
        <v>16</v>
      </c>
      <c r="H37" s="29" t="s">
        <v>33</v>
      </c>
      <c r="I37" s="29" t="s">
        <v>237</v>
      </c>
      <c r="J37" s="30">
        <v>38139</v>
      </c>
      <c r="K37" s="32">
        <v>96</v>
      </c>
      <c r="L37" s="31">
        <v>69</v>
      </c>
      <c r="M37" s="31">
        <v>78</v>
      </c>
      <c r="N37" s="31">
        <v>0</v>
      </c>
      <c r="O37" s="31">
        <v>72</v>
      </c>
      <c r="P37" s="32">
        <v>100</v>
      </c>
      <c r="Q37" s="32">
        <v>100</v>
      </c>
      <c r="R37" s="32">
        <v>100</v>
      </c>
      <c r="S37" s="32">
        <v>99</v>
      </c>
      <c r="T37" s="32">
        <v>99</v>
      </c>
      <c r="U37" s="32">
        <v>96</v>
      </c>
      <c r="V37" s="32">
        <v>96</v>
      </c>
      <c r="W37" s="104">
        <f t="shared" si="0"/>
        <v>83.75</v>
      </c>
    </row>
    <row r="38" spans="1:24" s="1" customFormat="1" ht="12" x14ac:dyDescent="0.2">
      <c r="A38" s="29">
        <v>3056003</v>
      </c>
      <c r="B38" s="29" t="s">
        <v>568</v>
      </c>
      <c r="C38" s="29" t="s">
        <v>19</v>
      </c>
      <c r="D38" s="29" t="s">
        <v>13</v>
      </c>
      <c r="E38" s="29" t="s">
        <v>14</v>
      </c>
      <c r="F38" s="29" t="s">
        <v>31</v>
      </c>
      <c r="G38" s="29" t="s">
        <v>20</v>
      </c>
      <c r="H38" s="29" t="s">
        <v>33</v>
      </c>
      <c r="I38" s="29" t="s">
        <v>237</v>
      </c>
      <c r="J38" s="30">
        <v>38139</v>
      </c>
      <c r="K38" s="32">
        <v>96</v>
      </c>
      <c r="L38" s="31">
        <v>69</v>
      </c>
      <c r="M38" s="32">
        <v>95</v>
      </c>
      <c r="N38" s="33">
        <v>89</v>
      </c>
      <c r="O38" s="32">
        <v>99</v>
      </c>
      <c r="P38" s="32">
        <v>100</v>
      </c>
      <c r="Q38" s="32">
        <v>100</v>
      </c>
      <c r="R38" s="32">
        <v>100</v>
      </c>
      <c r="S38" s="32">
        <v>99</v>
      </c>
      <c r="T38" s="32">
        <v>99</v>
      </c>
      <c r="U38" s="32">
        <v>96</v>
      </c>
      <c r="V38" s="32">
        <v>97</v>
      </c>
      <c r="W38" s="104">
        <f t="shared" si="0"/>
        <v>94.916666666666671</v>
      </c>
    </row>
    <row r="39" spans="1:24" s="1" customFormat="1" ht="12" x14ac:dyDescent="0.2">
      <c r="A39" s="29">
        <v>85800000</v>
      </c>
      <c r="B39" s="29" t="s">
        <v>569</v>
      </c>
      <c r="C39" s="29" t="s">
        <v>12</v>
      </c>
      <c r="D39" s="29" t="s">
        <v>13</v>
      </c>
      <c r="E39" s="29" t="s">
        <v>14</v>
      </c>
      <c r="F39" s="29"/>
      <c r="G39" s="29" t="s">
        <v>27</v>
      </c>
      <c r="H39" s="29"/>
      <c r="I39" s="29" t="s">
        <v>237</v>
      </c>
      <c r="J39" s="30">
        <v>42552</v>
      </c>
      <c r="K39" s="32">
        <v>100</v>
      </c>
      <c r="L39" s="32">
        <v>98</v>
      </c>
      <c r="M39" s="32">
        <v>100</v>
      </c>
      <c r="N39" s="33">
        <v>88</v>
      </c>
      <c r="O39" s="32">
        <v>97</v>
      </c>
      <c r="P39" s="32">
        <v>100</v>
      </c>
      <c r="Q39" s="31">
        <v>52</v>
      </c>
      <c r="R39" s="32">
        <v>95</v>
      </c>
      <c r="S39" s="32">
        <v>92</v>
      </c>
      <c r="T39" s="32">
        <v>99</v>
      </c>
      <c r="U39" s="32">
        <v>92</v>
      </c>
      <c r="V39" s="32">
        <v>97</v>
      </c>
      <c r="W39" s="104">
        <f t="shared" si="0"/>
        <v>92.5</v>
      </c>
    </row>
    <row r="40" spans="1:24" s="1" customFormat="1" ht="12" x14ac:dyDescent="0.2">
      <c r="A40" s="29">
        <v>0</v>
      </c>
      <c r="B40" s="29" t="s">
        <v>569</v>
      </c>
      <c r="C40" s="29" t="s">
        <v>19</v>
      </c>
      <c r="D40" s="29" t="s">
        <v>13</v>
      </c>
      <c r="E40" s="29" t="s">
        <v>14</v>
      </c>
      <c r="F40" s="29"/>
      <c r="G40" s="29" t="s">
        <v>20</v>
      </c>
      <c r="H40" s="29"/>
      <c r="I40" s="29" t="s">
        <v>237</v>
      </c>
      <c r="J40" s="30">
        <v>42552</v>
      </c>
      <c r="K40" s="32">
        <v>100</v>
      </c>
      <c r="L40" s="32">
        <v>98</v>
      </c>
      <c r="M40" s="32">
        <v>100</v>
      </c>
      <c r="N40" s="32">
        <v>100</v>
      </c>
      <c r="O40" s="32">
        <v>100</v>
      </c>
      <c r="P40" s="32">
        <v>100</v>
      </c>
      <c r="Q40" s="32">
        <v>100</v>
      </c>
      <c r="R40" s="32">
        <v>100</v>
      </c>
      <c r="S40" s="32">
        <v>99</v>
      </c>
      <c r="T40" s="32">
        <v>99</v>
      </c>
      <c r="U40" s="32">
        <v>93</v>
      </c>
      <c r="V40" s="32">
        <v>97</v>
      </c>
      <c r="W40" s="104">
        <f t="shared" si="0"/>
        <v>98.833333333333329</v>
      </c>
    </row>
    <row r="41" spans="1:24" s="1" customFormat="1" ht="11.25" customHeight="1" x14ac:dyDescent="0.2">
      <c r="A41" s="29">
        <v>87333000</v>
      </c>
      <c r="B41" s="29" t="s">
        <v>570</v>
      </c>
      <c r="C41" s="29" t="s">
        <v>12</v>
      </c>
      <c r="D41" s="29" t="s">
        <v>13</v>
      </c>
      <c r="E41" s="29" t="s">
        <v>14</v>
      </c>
      <c r="F41" s="29"/>
      <c r="G41" s="29" t="s">
        <v>27</v>
      </c>
      <c r="H41" s="29"/>
      <c r="I41" s="29" t="s">
        <v>237</v>
      </c>
      <c r="J41" s="30">
        <v>42917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31">
        <v>67</v>
      </c>
      <c r="V41" s="32">
        <v>98</v>
      </c>
      <c r="W41" s="104">
        <f t="shared" si="0"/>
        <v>82.5</v>
      </c>
      <c r="X41" s="4" t="s">
        <v>571</v>
      </c>
    </row>
    <row r="42" spans="1:24" s="1" customFormat="1" ht="11.25" customHeight="1" x14ac:dyDescent="0.2">
      <c r="A42" s="29">
        <v>2950097</v>
      </c>
      <c r="B42" s="29" t="s">
        <v>570</v>
      </c>
      <c r="C42" s="29" t="s">
        <v>19</v>
      </c>
      <c r="D42" s="29" t="s">
        <v>13</v>
      </c>
      <c r="E42" s="29" t="s">
        <v>14</v>
      </c>
      <c r="F42" s="29"/>
      <c r="G42" s="29" t="s">
        <v>20</v>
      </c>
      <c r="H42" s="29"/>
      <c r="I42" s="29" t="s">
        <v>237</v>
      </c>
      <c r="J42" s="30">
        <v>42917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31">
        <v>76</v>
      </c>
      <c r="V42" s="32">
        <v>98</v>
      </c>
      <c r="W42" s="104">
        <f t="shared" si="0"/>
        <v>87</v>
      </c>
    </row>
    <row r="43" spans="1:24" s="1" customFormat="1" ht="11.25" customHeight="1" x14ac:dyDescent="0.2">
      <c r="A43" s="29">
        <v>87010000</v>
      </c>
      <c r="B43" s="29" t="s">
        <v>252</v>
      </c>
      <c r="C43" s="29" t="s">
        <v>12</v>
      </c>
      <c r="D43" s="29" t="s">
        <v>13</v>
      </c>
      <c r="E43" s="29" t="s">
        <v>14</v>
      </c>
      <c r="F43" s="29"/>
      <c r="G43" s="29" t="s">
        <v>27</v>
      </c>
      <c r="H43" s="29"/>
      <c r="I43" s="29" t="s">
        <v>237</v>
      </c>
      <c r="J43" s="30">
        <v>41883</v>
      </c>
      <c r="K43" s="31">
        <v>63</v>
      </c>
      <c r="L43" s="32">
        <v>98</v>
      </c>
      <c r="M43" s="32">
        <v>100</v>
      </c>
      <c r="N43" s="31">
        <v>54</v>
      </c>
      <c r="O43" s="32">
        <v>100</v>
      </c>
      <c r="P43" s="33">
        <v>86</v>
      </c>
      <c r="Q43" s="31">
        <v>51</v>
      </c>
      <c r="R43" s="31">
        <v>70</v>
      </c>
      <c r="S43" s="31">
        <v>52</v>
      </c>
      <c r="T43" s="31">
        <v>77</v>
      </c>
      <c r="U43" s="31">
        <v>64</v>
      </c>
      <c r="V43" s="32">
        <v>97</v>
      </c>
      <c r="W43" s="104">
        <f t="shared" si="0"/>
        <v>76</v>
      </c>
    </row>
    <row r="44" spans="1:24" s="1" customFormat="1" ht="11.25" customHeight="1" x14ac:dyDescent="0.2">
      <c r="A44" s="29">
        <v>0</v>
      </c>
      <c r="B44" s="29" t="s">
        <v>252</v>
      </c>
      <c r="C44" s="29" t="s">
        <v>19</v>
      </c>
      <c r="D44" s="29" t="s">
        <v>13</v>
      </c>
      <c r="E44" s="29" t="s">
        <v>14</v>
      </c>
      <c r="F44" s="29"/>
      <c r="G44" s="29" t="s">
        <v>20</v>
      </c>
      <c r="H44" s="29"/>
      <c r="I44" s="29" t="s">
        <v>237</v>
      </c>
      <c r="J44" s="30">
        <v>41883</v>
      </c>
      <c r="K44" s="31">
        <v>63</v>
      </c>
      <c r="L44" s="32">
        <v>98</v>
      </c>
      <c r="M44" s="32">
        <v>100</v>
      </c>
      <c r="N44" s="31">
        <v>69</v>
      </c>
      <c r="O44" s="32">
        <v>100</v>
      </c>
      <c r="P44" s="33">
        <v>86</v>
      </c>
      <c r="Q44" s="31">
        <v>65</v>
      </c>
      <c r="R44" s="32">
        <v>93</v>
      </c>
      <c r="S44" s="32">
        <v>100</v>
      </c>
      <c r="T44" s="33">
        <v>89</v>
      </c>
      <c r="U44" s="32">
        <v>95</v>
      </c>
      <c r="V44" s="32">
        <v>97</v>
      </c>
      <c r="W44" s="104">
        <f t="shared" si="0"/>
        <v>87.916666666666671</v>
      </c>
    </row>
    <row r="45" spans="1:24" s="1" customFormat="1" ht="11.25" customHeight="1" x14ac:dyDescent="0.2">
      <c r="A45" s="29">
        <v>77150000</v>
      </c>
      <c r="B45" s="29" t="s">
        <v>253</v>
      </c>
      <c r="C45" s="29" t="s">
        <v>12</v>
      </c>
      <c r="D45" s="29" t="s">
        <v>13</v>
      </c>
      <c r="E45" s="29" t="s">
        <v>14</v>
      </c>
      <c r="F45" s="29" t="s">
        <v>31</v>
      </c>
      <c r="G45" s="29" t="s">
        <v>32</v>
      </c>
      <c r="H45" s="29" t="s">
        <v>33</v>
      </c>
      <c r="I45" s="29" t="s">
        <v>237</v>
      </c>
      <c r="J45" s="30">
        <v>35125</v>
      </c>
      <c r="K45" s="32">
        <v>100</v>
      </c>
      <c r="L45" s="32">
        <v>93</v>
      </c>
      <c r="M45" s="32">
        <v>100</v>
      </c>
      <c r="N45" s="32">
        <v>100</v>
      </c>
      <c r="O45" s="32">
        <v>100</v>
      </c>
      <c r="P45" s="32">
        <v>100</v>
      </c>
      <c r="Q45" s="32">
        <v>100</v>
      </c>
      <c r="R45" s="32">
        <v>100</v>
      </c>
      <c r="S45" s="32">
        <v>99</v>
      </c>
      <c r="T45" s="32">
        <v>99</v>
      </c>
      <c r="U45" s="32">
        <v>97</v>
      </c>
      <c r="V45" s="32">
        <v>97</v>
      </c>
      <c r="W45" s="104">
        <f t="shared" si="0"/>
        <v>98.75</v>
      </c>
    </row>
    <row r="46" spans="1:24" s="1" customFormat="1" ht="11.25" customHeight="1" x14ac:dyDescent="0.2">
      <c r="A46" s="29">
        <v>2957003</v>
      </c>
      <c r="B46" s="29" t="s">
        <v>253</v>
      </c>
      <c r="C46" s="29" t="s">
        <v>19</v>
      </c>
      <c r="D46" s="29" t="s">
        <v>13</v>
      </c>
      <c r="E46" s="29" t="s">
        <v>14</v>
      </c>
      <c r="F46" s="29" t="s">
        <v>31</v>
      </c>
      <c r="G46" s="29" t="s">
        <v>20</v>
      </c>
      <c r="H46" s="29" t="s">
        <v>33</v>
      </c>
      <c r="I46" s="29" t="s">
        <v>237</v>
      </c>
      <c r="J46" s="30">
        <v>35125</v>
      </c>
      <c r="K46" s="32">
        <v>100</v>
      </c>
      <c r="L46" s="32">
        <v>93</v>
      </c>
      <c r="M46" s="32">
        <v>100</v>
      </c>
      <c r="N46" s="32">
        <v>100</v>
      </c>
      <c r="O46" s="32">
        <v>100</v>
      </c>
      <c r="P46" s="32">
        <v>100</v>
      </c>
      <c r="Q46" s="32">
        <v>100</v>
      </c>
      <c r="R46" s="32">
        <v>100</v>
      </c>
      <c r="S46" s="32">
        <v>99</v>
      </c>
      <c r="T46" s="32">
        <v>99</v>
      </c>
      <c r="U46" s="32">
        <v>97</v>
      </c>
      <c r="V46" s="32">
        <v>98</v>
      </c>
      <c r="W46" s="104">
        <f t="shared" si="0"/>
        <v>98.833333333333329</v>
      </c>
    </row>
    <row r="47" spans="1:24" s="1" customFormat="1" ht="11.25" customHeight="1" x14ac:dyDescent="0.2">
      <c r="A47" s="136" t="s">
        <v>55</v>
      </c>
      <c r="B47" s="137"/>
      <c r="C47" s="137"/>
      <c r="D47" s="137"/>
      <c r="E47" s="137"/>
      <c r="F47" s="137"/>
      <c r="G47" s="137"/>
      <c r="H47" s="137"/>
      <c r="I47" s="137"/>
      <c r="J47" s="138"/>
      <c r="K47" s="31">
        <f>AVERAGE(K3:K46)</f>
        <v>75.184210526315795</v>
      </c>
      <c r="L47" s="31">
        <f t="shared" ref="L47:V47" si="1">AVERAGE(L3:L46)</f>
        <v>76.65789473684211</v>
      </c>
      <c r="M47" s="31">
        <f t="shared" si="1"/>
        <v>82.526315789473685</v>
      </c>
      <c r="N47" s="31">
        <f t="shared" si="1"/>
        <v>76.473684210526315</v>
      </c>
      <c r="O47" s="31">
        <f t="shared" si="1"/>
        <v>77.5</v>
      </c>
      <c r="P47" s="31">
        <f t="shared" si="1"/>
        <v>69.236842105263165</v>
      </c>
      <c r="Q47" s="31">
        <f t="shared" si="1"/>
        <v>64.34210526315789</v>
      </c>
      <c r="R47" s="31">
        <f t="shared" si="1"/>
        <v>72.315789473684205</v>
      </c>
      <c r="S47" s="31">
        <f t="shared" si="1"/>
        <v>75.684210526315795</v>
      </c>
      <c r="T47" s="31">
        <f t="shared" si="1"/>
        <v>76.763157894736835</v>
      </c>
      <c r="U47" s="31">
        <f t="shared" si="1"/>
        <v>71.75</v>
      </c>
      <c r="V47" s="31">
        <f t="shared" si="1"/>
        <v>76.295454545454547</v>
      </c>
      <c r="W47" s="65">
        <f t="shared" si="0"/>
        <v>74.560805422647533</v>
      </c>
    </row>
    <row r="48" spans="1:24" s="1" customFormat="1" ht="12" customHeight="1" x14ac:dyDescent="0.2">
      <c r="A48" s="29" t="s">
        <v>56</v>
      </c>
      <c r="B48" s="117" t="s">
        <v>57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9"/>
    </row>
    <row r="49" spans="1:23" x14ac:dyDescent="0.25">
      <c r="A49" s="29" t="s">
        <v>58</v>
      </c>
      <c r="B49" s="117" t="s">
        <v>59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9"/>
    </row>
    <row r="50" spans="1:23" x14ac:dyDescent="0.25">
      <c r="A50" s="29" t="s">
        <v>60</v>
      </c>
      <c r="B50" s="117" t="s">
        <v>61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9"/>
    </row>
    <row r="51" spans="1:23" x14ac:dyDescent="0.25">
      <c r="A51" s="29" t="s">
        <v>60</v>
      </c>
      <c r="B51" s="117" t="s">
        <v>62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9"/>
    </row>
    <row r="52" spans="1:23" x14ac:dyDescent="0.25">
      <c r="A52" s="29" t="s">
        <v>60</v>
      </c>
      <c r="B52" s="117" t="s">
        <v>63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9"/>
    </row>
    <row r="53" spans="1:23" x14ac:dyDescent="0.25">
      <c r="A53" s="29" t="s">
        <v>64</v>
      </c>
      <c r="B53" s="117" t="s">
        <v>65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9"/>
    </row>
    <row r="54" spans="1:23" x14ac:dyDescent="0.25">
      <c r="A54" s="120" t="s">
        <v>66</v>
      </c>
      <c r="B54" s="121"/>
      <c r="C54" s="121"/>
      <c r="D54" s="121"/>
      <c r="E54" s="122"/>
      <c r="F54" s="123" t="s">
        <v>67</v>
      </c>
      <c r="G54" s="124"/>
      <c r="H54" s="124"/>
      <c r="I54" s="124"/>
      <c r="J54" s="125"/>
      <c r="K54" s="126" t="s">
        <v>68</v>
      </c>
      <c r="L54" s="127"/>
      <c r="M54" s="127"/>
      <c r="N54" s="127"/>
      <c r="O54" s="128"/>
      <c r="P54" s="129" t="s">
        <v>69</v>
      </c>
      <c r="Q54" s="130"/>
      <c r="R54" s="130"/>
      <c r="S54" s="130"/>
      <c r="T54" s="130"/>
      <c r="U54" s="130"/>
      <c r="V54" s="130"/>
      <c r="W54" s="131"/>
    </row>
    <row r="55" spans="1:23" x14ac:dyDescent="0.25">
      <c r="A55" s="114" t="s">
        <v>70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6"/>
    </row>
  </sheetData>
  <mergeCells count="13">
    <mergeCell ref="A1:V1"/>
    <mergeCell ref="A47:J47"/>
    <mergeCell ref="B48:W48"/>
    <mergeCell ref="B49:W49"/>
    <mergeCell ref="B50:W50"/>
    <mergeCell ref="A55:W55"/>
    <mergeCell ref="B51:W51"/>
    <mergeCell ref="B52:W52"/>
    <mergeCell ref="B53:W53"/>
    <mergeCell ref="A54:E54"/>
    <mergeCell ref="F54:J54"/>
    <mergeCell ref="K54:O54"/>
    <mergeCell ref="P54:W54"/>
  </mergeCells>
  <printOptions horizontalCentered="1"/>
  <pageMargins left="0.19685039370078741" right="0.19685039370078741" top="0.39370078740157483" bottom="0.19685039370078741" header="0.19685039370078741" footer="0.19685039370078741"/>
  <pageSetup paperSize="9" fitToHeight="2" orientation="landscape" verticalDpi="0" r:id="rId1"/>
  <ignoredErrors>
    <ignoredError sqref="W3:W47 K47:V47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X94"/>
  <sheetViews>
    <sheetView showGridLines="0" workbookViewId="0">
      <pane ySplit="3" topLeftCell="A28" activePane="bottomLeft" state="frozen"/>
      <selection pane="bottomLeft" activeCell="A4" sqref="A4:XFD4"/>
    </sheetView>
  </sheetViews>
  <sheetFormatPr defaultRowHeight="15" x14ac:dyDescent="0.25"/>
  <cols>
    <col min="1" max="1" width="10" bestFit="1" customWidth="1"/>
    <col min="2" max="2" width="20.2851562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12.42578125" bestFit="1" customWidth="1"/>
    <col min="8" max="8" width="3.85546875" bestFit="1" customWidth="1"/>
    <col min="9" max="9" width="2.5703125" bestFit="1" customWidth="1"/>
    <col min="10" max="10" width="6.7109375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4" s="1" customFormat="1" ht="12.75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</row>
    <row r="2" spans="1:24" s="1" customFormat="1" ht="12.75" customHeight="1" x14ac:dyDescent="0.2">
      <c r="A2" s="134" t="s">
        <v>512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71"/>
    </row>
    <row r="3" spans="1:24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5" t="s">
        <v>338</v>
      </c>
    </row>
    <row r="4" spans="1:24" s="1" customFormat="1" ht="12" x14ac:dyDescent="0.2">
      <c r="A4" s="29">
        <v>83500000</v>
      </c>
      <c r="B4" s="29" t="s">
        <v>513</v>
      </c>
      <c r="C4" s="29" t="s">
        <v>12</v>
      </c>
      <c r="D4" s="29" t="s">
        <v>13</v>
      </c>
      <c r="E4" s="29" t="s">
        <v>14</v>
      </c>
      <c r="F4" s="29" t="s">
        <v>72</v>
      </c>
      <c r="G4" s="29" t="s">
        <v>16</v>
      </c>
      <c r="H4" s="29" t="s">
        <v>17</v>
      </c>
      <c r="I4" s="29" t="s">
        <v>254</v>
      </c>
      <c r="J4" s="30">
        <v>34943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26</v>
      </c>
      <c r="Q4" s="32">
        <v>100</v>
      </c>
      <c r="R4" s="32">
        <v>97</v>
      </c>
      <c r="S4" s="32">
        <v>100</v>
      </c>
      <c r="T4" s="32">
        <v>100</v>
      </c>
      <c r="U4" s="32">
        <v>100</v>
      </c>
      <c r="V4" s="32">
        <v>100</v>
      </c>
      <c r="W4" s="104">
        <f>AVERAGE(K4:V4)</f>
        <v>51.916666666666664</v>
      </c>
    </row>
    <row r="5" spans="1:24" s="1" customFormat="1" ht="12" x14ac:dyDescent="0.2">
      <c r="A5" s="29">
        <v>2749000</v>
      </c>
      <c r="B5" s="29" t="s">
        <v>513</v>
      </c>
      <c r="C5" s="29" t="s">
        <v>19</v>
      </c>
      <c r="D5" s="29" t="s">
        <v>13</v>
      </c>
      <c r="E5" s="29" t="s">
        <v>14</v>
      </c>
      <c r="F5" s="29" t="s">
        <v>72</v>
      </c>
      <c r="G5" s="29" t="s">
        <v>20</v>
      </c>
      <c r="H5" s="29" t="s">
        <v>17</v>
      </c>
      <c r="I5" s="29" t="s">
        <v>254</v>
      </c>
      <c r="J5" s="30">
        <v>34943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26</v>
      </c>
      <c r="Q5" s="32">
        <v>100</v>
      </c>
      <c r="R5" s="32">
        <v>97</v>
      </c>
      <c r="S5" s="32">
        <v>100</v>
      </c>
      <c r="T5" s="32">
        <v>100</v>
      </c>
      <c r="U5" s="32">
        <v>100</v>
      </c>
      <c r="V5" s="32">
        <v>100</v>
      </c>
      <c r="W5" s="104">
        <f t="shared" ref="W5:W68" si="0">AVERAGE(K5:V5)</f>
        <v>51.916666666666664</v>
      </c>
    </row>
    <row r="6" spans="1:24" s="1" customFormat="1" ht="12" x14ac:dyDescent="0.2">
      <c r="A6" s="29">
        <v>83345000</v>
      </c>
      <c r="B6" s="29" t="s">
        <v>255</v>
      </c>
      <c r="C6" s="29" t="s">
        <v>12</v>
      </c>
      <c r="D6" s="29" t="s">
        <v>13</v>
      </c>
      <c r="E6" s="29" t="s">
        <v>14</v>
      </c>
      <c r="F6" s="29" t="s">
        <v>72</v>
      </c>
      <c r="G6" s="29" t="s">
        <v>112</v>
      </c>
      <c r="H6" s="29" t="s">
        <v>17</v>
      </c>
      <c r="I6" s="29" t="s">
        <v>254</v>
      </c>
      <c r="J6" s="30">
        <v>40848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  <c r="R6" s="32">
        <v>100</v>
      </c>
      <c r="S6" s="32">
        <v>100</v>
      </c>
      <c r="T6" s="32">
        <v>100</v>
      </c>
      <c r="U6" s="32">
        <v>100</v>
      </c>
      <c r="V6" s="50"/>
      <c r="W6" s="104">
        <f t="shared" si="0"/>
        <v>100</v>
      </c>
      <c r="X6" s="4" t="s">
        <v>554</v>
      </c>
    </row>
    <row r="7" spans="1:24" s="1" customFormat="1" ht="12" x14ac:dyDescent="0.2">
      <c r="A7" s="29">
        <v>2649058</v>
      </c>
      <c r="B7" s="29" t="s">
        <v>255</v>
      </c>
      <c r="C7" s="29" t="s">
        <v>19</v>
      </c>
      <c r="D7" s="29" t="s">
        <v>13</v>
      </c>
      <c r="E7" s="29" t="s">
        <v>14</v>
      </c>
      <c r="F7" s="29" t="s">
        <v>72</v>
      </c>
      <c r="G7" s="29" t="s">
        <v>20</v>
      </c>
      <c r="H7" s="29" t="s">
        <v>17</v>
      </c>
      <c r="I7" s="29" t="s">
        <v>254</v>
      </c>
      <c r="J7" s="30">
        <v>40848</v>
      </c>
      <c r="K7" s="32">
        <v>100</v>
      </c>
      <c r="L7" s="32">
        <v>100</v>
      </c>
      <c r="M7" s="32">
        <v>100</v>
      </c>
      <c r="N7" s="32">
        <v>100</v>
      </c>
      <c r="O7" s="32">
        <v>100</v>
      </c>
      <c r="P7" s="32">
        <v>100</v>
      </c>
      <c r="Q7" s="32">
        <v>100</v>
      </c>
      <c r="R7" s="32">
        <v>100</v>
      </c>
      <c r="S7" s="32">
        <v>100</v>
      </c>
      <c r="T7" s="32">
        <v>100</v>
      </c>
      <c r="U7" s="32">
        <v>100</v>
      </c>
      <c r="V7" s="50"/>
      <c r="W7" s="104">
        <f t="shared" si="0"/>
        <v>100</v>
      </c>
    </row>
    <row r="8" spans="1:24" s="1" customFormat="1" ht="12" x14ac:dyDescent="0.2">
      <c r="A8" s="29">
        <v>83030000</v>
      </c>
      <c r="B8" s="29" t="s">
        <v>256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27</v>
      </c>
      <c r="H8" s="29" t="s">
        <v>17</v>
      </c>
      <c r="I8" s="29" t="s">
        <v>254</v>
      </c>
      <c r="J8" s="30">
        <v>37288</v>
      </c>
      <c r="K8" s="32">
        <v>100</v>
      </c>
      <c r="L8" s="32">
        <v>100</v>
      </c>
      <c r="M8" s="32">
        <v>100</v>
      </c>
      <c r="N8" s="32">
        <v>100</v>
      </c>
      <c r="O8" s="32">
        <v>98</v>
      </c>
      <c r="P8" s="32">
        <v>100</v>
      </c>
      <c r="Q8" s="33">
        <v>89</v>
      </c>
      <c r="R8" s="32">
        <v>100</v>
      </c>
      <c r="S8" s="32">
        <v>100</v>
      </c>
      <c r="T8" s="31">
        <v>49</v>
      </c>
      <c r="U8" s="50"/>
      <c r="V8" s="50"/>
      <c r="W8" s="104">
        <f t="shared" si="0"/>
        <v>93.6</v>
      </c>
      <c r="X8" s="4" t="s">
        <v>552</v>
      </c>
    </row>
    <row r="9" spans="1:24" s="1" customFormat="1" ht="12" x14ac:dyDescent="0.2">
      <c r="A9" s="29">
        <v>0</v>
      </c>
      <c r="B9" s="29" t="s">
        <v>256</v>
      </c>
      <c r="C9" s="29" t="s">
        <v>19</v>
      </c>
      <c r="D9" s="29" t="s">
        <v>13</v>
      </c>
      <c r="E9" s="29" t="s">
        <v>14</v>
      </c>
      <c r="F9" s="29" t="s">
        <v>15</v>
      </c>
      <c r="G9" s="29" t="s">
        <v>20</v>
      </c>
      <c r="H9" s="29" t="s">
        <v>17</v>
      </c>
      <c r="I9" s="29" t="s">
        <v>254</v>
      </c>
      <c r="J9" s="30">
        <v>37288</v>
      </c>
      <c r="K9" s="32">
        <v>100</v>
      </c>
      <c r="L9" s="32">
        <v>100</v>
      </c>
      <c r="M9" s="32">
        <v>100</v>
      </c>
      <c r="N9" s="32">
        <v>100</v>
      </c>
      <c r="O9" s="32">
        <v>100</v>
      </c>
      <c r="P9" s="32">
        <v>100</v>
      </c>
      <c r="Q9" s="32">
        <v>100</v>
      </c>
      <c r="R9" s="32">
        <v>100</v>
      </c>
      <c r="S9" s="32">
        <v>100</v>
      </c>
      <c r="T9" s="32">
        <v>100</v>
      </c>
      <c r="U9" s="32">
        <v>100</v>
      </c>
      <c r="V9" s="32">
        <v>100</v>
      </c>
      <c r="W9" s="104">
        <f t="shared" si="0"/>
        <v>100</v>
      </c>
    </row>
    <row r="10" spans="1:24" s="1" customFormat="1" ht="12" x14ac:dyDescent="0.2">
      <c r="A10" s="29">
        <v>83029900</v>
      </c>
      <c r="B10" s="29" t="s">
        <v>257</v>
      </c>
      <c r="C10" s="29" t="s">
        <v>12</v>
      </c>
      <c r="D10" s="29" t="s">
        <v>13</v>
      </c>
      <c r="E10" s="29" t="s">
        <v>14</v>
      </c>
      <c r="F10" s="29" t="s">
        <v>72</v>
      </c>
      <c r="G10" s="29" t="s">
        <v>16</v>
      </c>
      <c r="H10" s="29" t="s">
        <v>17</v>
      </c>
      <c r="I10" s="29" t="s">
        <v>254</v>
      </c>
      <c r="J10" s="30">
        <v>41183</v>
      </c>
      <c r="K10" s="32">
        <v>100</v>
      </c>
      <c r="L10" s="32">
        <v>94</v>
      </c>
      <c r="M10" s="32">
        <v>90</v>
      </c>
      <c r="N10" s="32">
        <v>100</v>
      </c>
      <c r="O10" s="32">
        <v>90</v>
      </c>
      <c r="P10" s="32">
        <v>100</v>
      </c>
      <c r="Q10" s="32">
        <v>100</v>
      </c>
      <c r="R10" s="32">
        <v>100</v>
      </c>
      <c r="S10" s="32">
        <v>100</v>
      </c>
      <c r="T10" s="32">
        <v>100</v>
      </c>
      <c r="U10" s="32">
        <v>100</v>
      </c>
      <c r="V10" s="32">
        <v>100</v>
      </c>
      <c r="W10" s="104">
        <f t="shared" si="0"/>
        <v>97.833333333333329</v>
      </c>
    </row>
    <row r="11" spans="1:24" s="1" customFormat="1" ht="12" x14ac:dyDescent="0.2">
      <c r="A11" s="29">
        <v>0</v>
      </c>
      <c r="B11" s="29" t="s">
        <v>257</v>
      </c>
      <c r="C11" s="29" t="s">
        <v>19</v>
      </c>
      <c r="D11" s="29" t="s">
        <v>13</v>
      </c>
      <c r="E11" s="29" t="s">
        <v>14</v>
      </c>
      <c r="F11" s="29" t="s">
        <v>72</v>
      </c>
      <c r="G11" s="29" t="s">
        <v>20</v>
      </c>
      <c r="H11" s="29" t="s">
        <v>17</v>
      </c>
      <c r="I11" s="29" t="s">
        <v>254</v>
      </c>
      <c r="J11" s="30">
        <v>41183</v>
      </c>
      <c r="K11" s="32">
        <v>100</v>
      </c>
      <c r="L11" s="32">
        <v>94</v>
      </c>
      <c r="M11" s="32">
        <v>90</v>
      </c>
      <c r="N11" s="32">
        <v>100</v>
      </c>
      <c r="O11" s="32">
        <v>90</v>
      </c>
      <c r="P11" s="32">
        <v>100</v>
      </c>
      <c r="Q11" s="32">
        <v>100</v>
      </c>
      <c r="R11" s="32">
        <v>100</v>
      </c>
      <c r="S11" s="32">
        <v>100</v>
      </c>
      <c r="T11" s="32">
        <v>100</v>
      </c>
      <c r="U11" s="32">
        <v>100</v>
      </c>
      <c r="V11" s="32">
        <v>100</v>
      </c>
      <c r="W11" s="104">
        <f t="shared" si="0"/>
        <v>97.833333333333329</v>
      </c>
    </row>
    <row r="12" spans="1:24" s="1" customFormat="1" ht="12" x14ac:dyDescent="0.2">
      <c r="A12" s="29">
        <v>83800002</v>
      </c>
      <c r="B12" s="29" t="s">
        <v>258</v>
      </c>
      <c r="C12" s="29" t="s">
        <v>12</v>
      </c>
      <c r="D12" s="29" t="s">
        <v>13</v>
      </c>
      <c r="E12" s="29" t="s">
        <v>14</v>
      </c>
      <c r="F12" s="29" t="s">
        <v>72</v>
      </c>
      <c r="G12" s="29" t="s">
        <v>259</v>
      </c>
      <c r="H12" s="29" t="s">
        <v>17</v>
      </c>
      <c r="I12" s="29" t="s">
        <v>254</v>
      </c>
      <c r="J12" s="30">
        <v>35186</v>
      </c>
      <c r="K12" s="32">
        <v>99</v>
      </c>
      <c r="L12" s="32">
        <v>96</v>
      </c>
      <c r="M12" s="32">
        <v>97</v>
      </c>
      <c r="N12" s="33">
        <v>82</v>
      </c>
      <c r="O12" s="33">
        <v>84</v>
      </c>
      <c r="P12" s="32">
        <v>100</v>
      </c>
      <c r="Q12" s="33">
        <v>85</v>
      </c>
      <c r="R12" s="50"/>
      <c r="S12" s="50"/>
      <c r="T12" s="50"/>
      <c r="U12" s="50"/>
      <c r="V12" s="50"/>
      <c r="W12" s="104">
        <f t="shared" si="0"/>
        <v>91.857142857142861</v>
      </c>
      <c r="X12" s="4" t="s">
        <v>553</v>
      </c>
    </row>
    <row r="13" spans="1:24" s="1" customFormat="1" ht="12" x14ac:dyDescent="0.2">
      <c r="A13" s="29">
        <v>2649007</v>
      </c>
      <c r="B13" s="29" t="s">
        <v>258</v>
      </c>
      <c r="C13" s="29" t="s">
        <v>19</v>
      </c>
      <c r="D13" s="29" t="s">
        <v>13</v>
      </c>
      <c r="E13" s="29" t="s">
        <v>14</v>
      </c>
      <c r="F13" s="29" t="s">
        <v>72</v>
      </c>
      <c r="G13" s="29" t="s">
        <v>20</v>
      </c>
      <c r="H13" s="29" t="s">
        <v>17</v>
      </c>
      <c r="I13" s="29" t="s">
        <v>254</v>
      </c>
      <c r="J13" s="30">
        <v>35186</v>
      </c>
      <c r="K13" s="32">
        <v>100</v>
      </c>
      <c r="L13" s="32">
        <v>98</v>
      </c>
      <c r="M13" s="32">
        <v>100</v>
      </c>
      <c r="N13" s="32">
        <v>98</v>
      </c>
      <c r="O13" s="32">
        <v>98</v>
      </c>
      <c r="P13" s="32">
        <v>100</v>
      </c>
      <c r="Q13" s="32">
        <v>98</v>
      </c>
      <c r="R13" s="32">
        <v>100</v>
      </c>
      <c r="S13" s="32">
        <v>100</v>
      </c>
      <c r="T13" s="32">
        <v>99</v>
      </c>
      <c r="U13" s="32">
        <v>99</v>
      </c>
      <c r="V13" s="32">
        <v>100</v>
      </c>
      <c r="W13" s="104">
        <f t="shared" si="0"/>
        <v>99.166666666666671</v>
      </c>
    </row>
    <row r="14" spans="1:24" s="1" customFormat="1" ht="12" x14ac:dyDescent="0.2">
      <c r="A14" s="29">
        <v>84559800</v>
      </c>
      <c r="B14" s="29" t="s">
        <v>260</v>
      </c>
      <c r="C14" s="29" t="s">
        <v>12</v>
      </c>
      <c r="D14" s="29" t="s">
        <v>13</v>
      </c>
      <c r="E14" s="29" t="s">
        <v>14</v>
      </c>
      <c r="F14" s="29" t="s">
        <v>15</v>
      </c>
      <c r="G14" s="29" t="s">
        <v>32</v>
      </c>
      <c r="H14" s="29" t="s">
        <v>17</v>
      </c>
      <c r="I14" s="29" t="s">
        <v>254</v>
      </c>
      <c r="J14" s="30">
        <v>36892</v>
      </c>
      <c r="K14" s="31">
        <v>51</v>
      </c>
      <c r="L14" s="32">
        <v>100</v>
      </c>
      <c r="M14" s="32">
        <v>100</v>
      </c>
      <c r="N14" s="32">
        <v>100</v>
      </c>
      <c r="O14" s="32">
        <v>100</v>
      </c>
      <c r="P14" s="32">
        <v>100</v>
      </c>
      <c r="Q14" s="32">
        <v>100</v>
      </c>
      <c r="R14" s="32">
        <v>100</v>
      </c>
      <c r="S14" s="32">
        <v>100</v>
      </c>
      <c r="T14" s="32">
        <v>100</v>
      </c>
      <c r="U14" s="32">
        <v>100</v>
      </c>
      <c r="V14" s="32">
        <v>100</v>
      </c>
      <c r="W14" s="104">
        <f t="shared" si="0"/>
        <v>95.916666666666671</v>
      </c>
    </row>
    <row r="15" spans="1:24" s="1" customFormat="1" ht="12" x14ac:dyDescent="0.2">
      <c r="A15" s="29">
        <v>2849030</v>
      </c>
      <c r="B15" s="29" t="s">
        <v>260</v>
      </c>
      <c r="C15" s="29" t="s">
        <v>19</v>
      </c>
      <c r="D15" s="29" t="s">
        <v>13</v>
      </c>
      <c r="E15" s="29" t="s">
        <v>14</v>
      </c>
      <c r="F15" s="29" t="s">
        <v>15</v>
      </c>
      <c r="G15" s="29" t="s">
        <v>20</v>
      </c>
      <c r="H15" s="29" t="s">
        <v>17</v>
      </c>
      <c r="I15" s="29" t="s">
        <v>254</v>
      </c>
      <c r="J15" s="30">
        <v>36892</v>
      </c>
      <c r="K15" s="31">
        <v>50</v>
      </c>
      <c r="L15" s="31">
        <v>64</v>
      </c>
      <c r="M15" s="31">
        <v>0</v>
      </c>
      <c r="N15" s="31">
        <v>45</v>
      </c>
      <c r="O15" s="32">
        <v>100</v>
      </c>
      <c r="P15" s="32">
        <v>100</v>
      </c>
      <c r="Q15" s="32">
        <v>100</v>
      </c>
      <c r="R15" s="32">
        <v>100</v>
      </c>
      <c r="S15" s="32">
        <v>100</v>
      </c>
      <c r="T15" s="31">
        <v>64</v>
      </c>
      <c r="U15" s="32">
        <v>100</v>
      </c>
      <c r="V15" s="32">
        <v>100</v>
      </c>
      <c r="W15" s="104">
        <f t="shared" si="0"/>
        <v>76.916666666666671</v>
      </c>
    </row>
    <row r="16" spans="1:24" s="1" customFormat="1" ht="12" x14ac:dyDescent="0.2">
      <c r="A16" s="29">
        <v>83900000</v>
      </c>
      <c r="B16" s="29" t="s">
        <v>261</v>
      </c>
      <c r="C16" s="29" t="s">
        <v>12</v>
      </c>
      <c r="D16" s="29" t="s">
        <v>13</v>
      </c>
      <c r="E16" s="29" t="s">
        <v>14</v>
      </c>
      <c r="F16" s="29" t="s">
        <v>72</v>
      </c>
      <c r="G16" s="29" t="s">
        <v>262</v>
      </c>
      <c r="H16" s="29" t="s">
        <v>17</v>
      </c>
      <c r="I16" s="29" t="s">
        <v>254</v>
      </c>
      <c r="J16" s="30">
        <v>35186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8</v>
      </c>
      <c r="Q16" s="32">
        <v>99</v>
      </c>
      <c r="R16" s="32">
        <v>99</v>
      </c>
      <c r="S16" s="32">
        <v>100</v>
      </c>
      <c r="T16" s="32">
        <v>99</v>
      </c>
      <c r="U16" s="31">
        <v>36</v>
      </c>
      <c r="V16" s="31">
        <v>2</v>
      </c>
      <c r="W16" s="104">
        <f t="shared" si="0"/>
        <v>36.916666666666664</v>
      </c>
    </row>
    <row r="17" spans="1:24" s="1" customFormat="1" ht="12" x14ac:dyDescent="0.2">
      <c r="A17" s="29">
        <v>2748000</v>
      </c>
      <c r="B17" s="29" t="s">
        <v>261</v>
      </c>
      <c r="C17" s="29" t="s">
        <v>19</v>
      </c>
      <c r="D17" s="29" t="s">
        <v>13</v>
      </c>
      <c r="E17" s="29" t="s">
        <v>14</v>
      </c>
      <c r="F17" s="29" t="s">
        <v>72</v>
      </c>
      <c r="G17" s="29" t="s">
        <v>20</v>
      </c>
      <c r="H17" s="29" t="s">
        <v>17</v>
      </c>
      <c r="I17" s="29" t="s">
        <v>254</v>
      </c>
      <c r="J17" s="30">
        <v>35186</v>
      </c>
      <c r="K17" s="32">
        <v>100</v>
      </c>
      <c r="L17" s="32">
        <v>99</v>
      </c>
      <c r="M17" s="33">
        <v>85</v>
      </c>
      <c r="N17" s="32">
        <v>100</v>
      </c>
      <c r="O17" s="32">
        <v>100</v>
      </c>
      <c r="P17" s="32">
        <v>91</v>
      </c>
      <c r="Q17" s="31">
        <v>0</v>
      </c>
      <c r="R17" s="31">
        <v>51</v>
      </c>
      <c r="S17" s="32">
        <v>100</v>
      </c>
      <c r="T17" s="32">
        <v>99</v>
      </c>
      <c r="U17" s="31">
        <v>36</v>
      </c>
      <c r="V17" s="31">
        <v>2</v>
      </c>
      <c r="W17" s="104">
        <f t="shared" si="0"/>
        <v>71.916666666666671</v>
      </c>
    </row>
    <row r="18" spans="1:24" s="1" customFormat="1" ht="12" x14ac:dyDescent="0.2">
      <c r="A18" s="29">
        <v>83130000</v>
      </c>
      <c r="B18" s="29" t="s">
        <v>263</v>
      </c>
      <c r="C18" s="29" t="s">
        <v>12</v>
      </c>
      <c r="D18" s="29" t="s">
        <v>13</v>
      </c>
      <c r="E18" s="29" t="s">
        <v>14</v>
      </c>
      <c r="F18" s="29" t="s">
        <v>72</v>
      </c>
      <c r="G18" s="29" t="s">
        <v>27</v>
      </c>
      <c r="H18" s="29" t="s">
        <v>17</v>
      </c>
      <c r="I18" s="29" t="s">
        <v>254</v>
      </c>
      <c r="J18" s="30">
        <v>41122</v>
      </c>
      <c r="K18" s="31">
        <v>0</v>
      </c>
      <c r="L18" s="31">
        <v>51</v>
      </c>
      <c r="M18" s="32">
        <v>99</v>
      </c>
      <c r="N18" s="32">
        <v>100</v>
      </c>
      <c r="O18" s="32">
        <v>100</v>
      </c>
      <c r="P18" s="32">
        <v>99</v>
      </c>
      <c r="Q18" s="32">
        <v>96</v>
      </c>
      <c r="R18" s="32">
        <v>100</v>
      </c>
      <c r="S18" s="32">
        <v>100</v>
      </c>
      <c r="T18" s="32">
        <v>100</v>
      </c>
      <c r="U18" s="32">
        <v>100</v>
      </c>
      <c r="V18" s="32">
        <v>100</v>
      </c>
      <c r="W18" s="104">
        <f t="shared" si="0"/>
        <v>87.083333333333329</v>
      </c>
    </row>
    <row r="19" spans="1:24" s="1" customFormat="1" ht="12" x14ac:dyDescent="0.2">
      <c r="A19" s="29">
        <v>2749055</v>
      </c>
      <c r="B19" s="29" t="s">
        <v>263</v>
      </c>
      <c r="C19" s="29" t="s">
        <v>19</v>
      </c>
      <c r="D19" s="29" t="s">
        <v>13</v>
      </c>
      <c r="E19" s="29" t="s">
        <v>14</v>
      </c>
      <c r="F19" s="29" t="s">
        <v>72</v>
      </c>
      <c r="G19" s="29" t="s">
        <v>20</v>
      </c>
      <c r="H19" s="29" t="s">
        <v>17</v>
      </c>
      <c r="I19" s="29" t="s">
        <v>254</v>
      </c>
      <c r="J19" s="30">
        <v>41122</v>
      </c>
      <c r="K19" s="32">
        <v>100</v>
      </c>
      <c r="L19" s="32">
        <v>100</v>
      </c>
      <c r="M19" s="32">
        <v>100</v>
      </c>
      <c r="N19" s="32">
        <v>100</v>
      </c>
      <c r="O19" s="32">
        <v>100</v>
      </c>
      <c r="P19" s="32">
        <v>100</v>
      </c>
      <c r="Q19" s="32">
        <v>100</v>
      </c>
      <c r="R19" s="32">
        <v>100</v>
      </c>
      <c r="S19" s="32">
        <v>100</v>
      </c>
      <c r="T19" s="32">
        <v>100</v>
      </c>
      <c r="U19" s="32">
        <v>100</v>
      </c>
      <c r="V19" s="32">
        <v>100</v>
      </c>
      <c r="W19" s="104">
        <f t="shared" si="0"/>
        <v>100</v>
      </c>
    </row>
    <row r="20" spans="1:24" s="1" customFormat="1" ht="12" x14ac:dyDescent="0.2">
      <c r="A20" s="29">
        <v>73690001</v>
      </c>
      <c r="B20" s="29" t="s">
        <v>264</v>
      </c>
      <c r="C20" s="29" t="s">
        <v>12</v>
      </c>
      <c r="D20" s="29" t="s">
        <v>13</v>
      </c>
      <c r="E20" s="29" t="s">
        <v>14</v>
      </c>
      <c r="F20" s="29" t="s">
        <v>15</v>
      </c>
      <c r="G20" s="29" t="s">
        <v>27</v>
      </c>
      <c r="H20" s="29" t="s">
        <v>17</v>
      </c>
      <c r="I20" s="29" t="s">
        <v>254</v>
      </c>
      <c r="J20" s="30">
        <v>41518</v>
      </c>
      <c r="K20" s="32">
        <v>100</v>
      </c>
      <c r="L20" s="32">
        <v>100</v>
      </c>
      <c r="M20" s="32">
        <v>100</v>
      </c>
      <c r="N20" s="32">
        <v>100</v>
      </c>
      <c r="O20" s="32">
        <v>100</v>
      </c>
      <c r="P20" s="32">
        <v>100</v>
      </c>
      <c r="Q20" s="32">
        <v>100</v>
      </c>
      <c r="R20" s="32">
        <v>100</v>
      </c>
      <c r="S20" s="32">
        <v>100</v>
      </c>
      <c r="T20" s="32">
        <v>100</v>
      </c>
      <c r="U20" s="32">
        <v>97</v>
      </c>
      <c r="V20" s="32">
        <v>97</v>
      </c>
      <c r="W20" s="104">
        <f t="shared" si="0"/>
        <v>99.5</v>
      </c>
    </row>
    <row r="21" spans="1:24" s="1" customFormat="1" ht="12" x14ac:dyDescent="0.2">
      <c r="A21" s="29">
        <v>0</v>
      </c>
      <c r="B21" s="29" t="s">
        <v>264</v>
      </c>
      <c r="C21" s="29" t="s">
        <v>19</v>
      </c>
      <c r="D21" s="29" t="s">
        <v>13</v>
      </c>
      <c r="E21" s="29" t="s">
        <v>14</v>
      </c>
      <c r="F21" s="29" t="s">
        <v>15</v>
      </c>
      <c r="G21" s="29" t="s">
        <v>20</v>
      </c>
      <c r="H21" s="29" t="s">
        <v>17</v>
      </c>
      <c r="I21" s="29" t="s">
        <v>254</v>
      </c>
      <c r="J21" s="30">
        <v>41518</v>
      </c>
      <c r="K21" s="32">
        <v>100</v>
      </c>
      <c r="L21" s="32">
        <v>100</v>
      </c>
      <c r="M21" s="32">
        <v>100</v>
      </c>
      <c r="N21" s="32">
        <v>100</v>
      </c>
      <c r="O21" s="32">
        <v>100</v>
      </c>
      <c r="P21" s="32">
        <v>100</v>
      </c>
      <c r="Q21" s="32">
        <v>100</v>
      </c>
      <c r="R21" s="32">
        <v>100</v>
      </c>
      <c r="S21" s="32">
        <v>100</v>
      </c>
      <c r="T21" s="32">
        <v>99</v>
      </c>
      <c r="U21" s="32">
        <v>96</v>
      </c>
      <c r="V21" s="32">
        <v>97</v>
      </c>
      <c r="W21" s="104">
        <f t="shared" si="0"/>
        <v>99.333333333333329</v>
      </c>
    </row>
    <row r="22" spans="1:24" s="1" customFormat="1" ht="12" x14ac:dyDescent="0.2">
      <c r="A22" s="29">
        <v>71350001</v>
      </c>
      <c r="B22" s="29" t="s">
        <v>265</v>
      </c>
      <c r="C22" s="29" t="s">
        <v>12</v>
      </c>
      <c r="D22" s="29" t="s">
        <v>13</v>
      </c>
      <c r="E22" s="29" t="s">
        <v>14</v>
      </c>
      <c r="F22" s="29"/>
      <c r="G22" s="29" t="s">
        <v>27</v>
      </c>
      <c r="H22" s="29"/>
      <c r="I22" s="29" t="s">
        <v>254</v>
      </c>
      <c r="J22" s="30">
        <v>41883</v>
      </c>
      <c r="K22" s="32">
        <v>100</v>
      </c>
      <c r="L22" s="32">
        <v>98</v>
      </c>
      <c r="M22" s="32">
        <v>100</v>
      </c>
      <c r="N22" s="32">
        <v>100</v>
      </c>
      <c r="O22" s="32">
        <v>100</v>
      </c>
      <c r="P22" s="32">
        <v>100</v>
      </c>
      <c r="Q22" s="32">
        <v>100</v>
      </c>
      <c r="R22" s="32">
        <v>100</v>
      </c>
      <c r="S22" s="32">
        <v>100</v>
      </c>
      <c r="T22" s="32">
        <v>100</v>
      </c>
      <c r="U22" s="32">
        <v>98</v>
      </c>
      <c r="V22" s="32">
        <v>100</v>
      </c>
      <c r="W22" s="104">
        <f t="shared" si="0"/>
        <v>99.666666666666671</v>
      </c>
    </row>
    <row r="23" spans="1:24" s="1" customFormat="1" ht="12" x14ac:dyDescent="0.2">
      <c r="A23" s="29">
        <v>0</v>
      </c>
      <c r="B23" s="29" t="s">
        <v>265</v>
      </c>
      <c r="C23" s="29" t="s">
        <v>19</v>
      </c>
      <c r="D23" s="29" t="s">
        <v>13</v>
      </c>
      <c r="E23" s="29" t="s">
        <v>14</v>
      </c>
      <c r="F23" s="29"/>
      <c r="G23" s="29" t="s">
        <v>20</v>
      </c>
      <c r="H23" s="29"/>
      <c r="I23" s="29" t="s">
        <v>254</v>
      </c>
      <c r="J23" s="30">
        <v>41883</v>
      </c>
      <c r="K23" s="32">
        <v>100</v>
      </c>
      <c r="L23" s="32">
        <v>98</v>
      </c>
      <c r="M23" s="32">
        <v>100</v>
      </c>
      <c r="N23" s="32">
        <v>100</v>
      </c>
      <c r="O23" s="32">
        <v>100</v>
      </c>
      <c r="P23" s="32">
        <v>100</v>
      </c>
      <c r="Q23" s="32">
        <v>100</v>
      </c>
      <c r="R23" s="32">
        <v>100</v>
      </c>
      <c r="S23" s="32">
        <v>100</v>
      </c>
      <c r="T23" s="32">
        <v>100</v>
      </c>
      <c r="U23" s="32">
        <v>100</v>
      </c>
      <c r="V23" s="32">
        <v>100</v>
      </c>
      <c r="W23" s="104">
        <f t="shared" si="0"/>
        <v>99.833333333333329</v>
      </c>
    </row>
    <row r="24" spans="1:24" s="1" customFormat="1" ht="12" x14ac:dyDescent="0.2">
      <c r="A24" s="29">
        <v>84949800</v>
      </c>
      <c r="B24" s="29" t="s">
        <v>266</v>
      </c>
      <c r="C24" s="29" t="s">
        <v>12</v>
      </c>
      <c r="D24" s="29" t="s">
        <v>13</v>
      </c>
      <c r="E24" s="29" t="s">
        <v>14</v>
      </c>
      <c r="F24" s="29" t="s">
        <v>15</v>
      </c>
      <c r="G24" s="29" t="s">
        <v>16</v>
      </c>
      <c r="H24" s="29" t="s">
        <v>17</v>
      </c>
      <c r="I24" s="29" t="s">
        <v>254</v>
      </c>
      <c r="J24" s="30">
        <v>40909</v>
      </c>
      <c r="K24" s="32">
        <v>100</v>
      </c>
      <c r="L24" s="32">
        <v>100</v>
      </c>
      <c r="M24" s="32">
        <v>100</v>
      </c>
      <c r="N24" s="32">
        <v>100</v>
      </c>
      <c r="O24" s="32">
        <v>100</v>
      </c>
      <c r="P24" s="32">
        <v>100</v>
      </c>
      <c r="Q24" s="32">
        <v>100</v>
      </c>
      <c r="R24" s="32">
        <v>100</v>
      </c>
      <c r="S24" s="31">
        <v>65</v>
      </c>
      <c r="T24" s="33">
        <v>83</v>
      </c>
      <c r="U24" s="32">
        <v>100</v>
      </c>
      <c r="V24" s="32">
        <v>99</v>
      </c>
      <c r="W24" s="104">
        <f t="shared" si="0"/>
        <v>95.583333333333329</v>
      </c>
    </row>
    <row r="25" spans="1:24" s="1" customFormat="1" ht="12" x14ac:dyDescent="0.2">
      <c r="A25" s="29">
        <v>2849044</v>
      </c>
      <c r="B25" s="29" t="s">
        <v>266</v>
      </c>
      <c r="C25" s="29" t="s">
        <v>19</v>
      </c>
      <c r="D25" s="29" t="s">
        <v>13</v>
      </c>
      <c r="E25" s="29" t="s">
        <v>14</v>
      </c>
      <c r="F25" s="29" t="s">
        <v>15</v>
      </c>
      <c r="G25" s="29" t="s">
        <v>20</v>
      </c>
      <c r="H25" s="29" t="s">
        <v>17</v>
      </c>
      <c r="I25" s="29" t="s">
        <v>254</v>
      </c>
      <c r="J25" s="30">
        <v>40909</v>
      </c>
      <c r="K25" s="32">
        <v>100</v>
      </c>
      <c r="L25" s="32">
        <v>100</v>
      </c>
      <c r="M25" s="32">
        <v>100</v>
      </c>
      <c r="N25" s="32">
        <v>100</v>
      </c>
      <c r="O25" s="32">
        <v>100</v>
      </c>
      <c r="P25" s="32">
        <v>100</v>
      </c>
      <c r="Q25" s="32">
        <v>100</v>
      </c>
      <c r="R25" s="32">
        <v>100</v>
      </c>
      <c r="S25" s="31">
        <v>65</v>
      </c>
      <c r="T25" s="33">
        <v>84</v>
      </c>
      <c r="U25" s="32">
        <v>100</v>
      </c>
      <c r="V25" s="32">
        <v>100</v>
      </c>
      <c r="W25" s="104">
        <f t="shared" si="0"/>
        <v>95.75</v>
      </c>
    </row>
    <row r="26" spans="1:24" s="1" customFormat="1" ht="12" x14ac:dyDescent="0.2">
      <c r="A26" s="29">
        <v>84150100</v>
      </c>
      <c r="B26" s="29" t="s">
        <v>267</v>
      </c>
      <c r="C26" s="29" t="s">
        <v>12</v>
      </c>
      <c r="D26" s="29" t="s">
        <v>13</v>
      </c>
      <c r="E26" s="29" t="s">
        <v>14</v>
      </c>
      <c r="F26" s="29" t="s">
        <v>22</v>
      </c>
      <c r="G26" s="29" t="s">
        <v>16</v>
      </c>
      <c r="H26" s="29" t="s">
        <v>24</v>
      </c>
      <c r="I26" s="29" t="s">
        <v>254</v>
      </c>
      <c r="J26" s="30">
        <v>42095</v>
      </c>
      <c r="K26" s="32">
        <v>100</v>
      </c>
      <c r="L26" s="32">
        <v>100</v>
      </c>
      <c r="M26" s="32">
        <v>100</v>
      </c>
      <c r="N26" s="32">
        <v>100</v>
      </c>
      <c r="O26" s="32">
        <v>100</v>
      </c>
      <c r="P26" s="32">
        <v>100</v>
      </c>
      <c r="Q26" s="32">
        <v>100</v>
      </c>
      <c r="R26" s="32">
        <v>100</v>
      </c>
      <c r="S26" s="32">
        <v>100</v>
      </c>
      <c r="T26" s="32">
        <v>100</v>
      </c>
      <c r="U26" s="32">
        <v>100</v>
      </c>
      <c r="V26" s="32">
        <v>100</v>
      </c>
      <c r="W26" s="104">
        <f t="shared" si="0"/>
        <v>100</v>
      </c>
    </row>
    <row r="27" spans="1:24" s="1" customFormat="1" ht="12" x14ac:dyDescent="0.2">
      <c r="A27" s="29">
        <v>2748004</v>
      </c>
      <c r="B27" s="29" t="s">
        <v>267</v>
      </c>
      <c r="C27" s="29" t="s">
        <v>19</v>
      </c>
      <c r="D27" s="29" t="s">
        <v>13</v>
      </c>
      <c r="E27" s="29" t="s">
        <v>14</v>
      </c>
      <c r="F27" s="29" t="s">
        <v>22</v>
      </c>
      <c r="G27" s="29" t="s">
        <v>20</v>
      </c>
      <c r="H27" s="29" t="s">
        <v>24</v>
      </c>
      <c r="I27" s="29" t="s">
        <v>254</v>
      </c>
      <c r="J27" s="30">
        <v>42095</v>
      </c>
      <c r="K27" s="32">
        <v>100</v>
      </c>
      <c r="L27" s="32">
        <v>100</v>
      </c>
      <c r="M27" s="32">
        <v>100</v>
      </c>
      <c r="N27" s="32">
        <v>100</v>
      </c>
      <c r="O27" s="32">
        <v>100</v>
      </c>
      <c r="P27" s="32">
        <v>100</v>
      </c>
      <c r="Q27" s="32">
        <v>100</v>
      </c>
      <c r="R27" s="32">
        <v>100</v>
      </c>
      <c r="S27" s="32">
        <v>100</v>
      </c>
      <c r="T27" s="32">
        <v>100</v>
      </c>
      <c r="U27" s="32">
        <v>100</v>
      </c>
      <c r="V27" s="32">
        <v>100</v>
      </c>
      <c r="W27" s="104">
        <f t="shared" si="0"/>
        <v>100</v>
      </c>
    </row>
    <row r="28" spans="1:24" s="1" customFormat="1" ht="12" x14ac:dyDescent="0.2">
      <c r="A28" s="29">
        <v>84853000</v>
      </c>
      <c r="B28" s="29" t="s">
        <v>269</v>
      </c>
      <c r="C28" s="29" t="s">
        <v>12</v>
      </c>
      <c r="D28" s="29" t="s">
        <v>13</v>
      </c>
      <c r="E28" s="29" t="s">
        <v>14</v>
      </c>
      <c r="F28" s="29" t="s">
        <v>15</v>
      </c>
      <c r="G28" s="29" t="s">
        <v>16</v>
      </c>
      <c r="H28" s="29" t="s">
        <v>17</v>
      </c>
      <c r="I28" s="29" t="s">
        <v>254</v>
      </c>
      <c r="J28" s="30">
        <v>41426</v>
      </c>
      <c r="K28" s="32">
        <v>100</v>
      </c>
      <c r="L28" s="32">
        <v>100</v>
      </c>
      <c r="M28" s="33">
        <v>82</v>
      </c>
      <c r="N28" s="31">
        <v>67</v>
      </c>
      <c r="O28" s="32">
        <v>100</v>
      </c>
      <c r="P28" s="32">
        <v>100</v>
      </c>
      <c r="Q28" s="32">
        <v>100</v>
      </c>
      <c r="R28" s="32">
        <v>90</v>
      </c>
      <c r="S28" s="32">
        <v>100</v>
      </c>
      <c r="T28" s="32">
        <v>100</v>
      </c>
      <c r="U28" s="32">
        <v>100</v>
      </c>
      <c r="V28" s="32">
        <v>100</v>
      </c>
      <c r="W28" s="104">
        <f t="shared" si="0"/>
        <v>94.916666666666671</v>
      </c>
    </row>
    <row r="29" spans="1:24" s="1" customFormat="1" ht="12" x14ac:dyDescent="0.2">
      <c r="A29" s="29">
        <v>2849024</v>
      </c>
      <c r="B29" s="29" t="s">
        <v>269</v>
      </c>
      <c r="C29" s="29" t="s">
        <v>19</v>
      </c>
      <c r="D29" s="29" t="s">
        <v>13</v>
      </c>
      <c r="E29" s="29" t="s">
        <v>14</v>
      </c>
      <c r="F29" s="29" t="s">
        <v>15</v>
      </c>
      <c r="G29" s="29" t="s">
        <v>20</v>
      </c>
      <c r="H29" s="29" t="s">
        <v>17</v>
      </c>
      <c r="I29" s="29" t="s">
        <v>254</v>
      </c>
      <c r="J29" s="30">
        <v>41426</v>
      </c>
      <c r="K29" s="32">
        <v>100</v>
      </c>
      <c r="L29" s="32">
        <v>100</v>
      </c>
      <c r="M29" s="32">
        <v>90</v>
      </c>
      <c r="N29" s="32">
        <v>99</v>
      </c>
      <c r="O29" s="32">
        <v>100</v>
      </c>
      <c r="P29" s="32">
        <v>100</v>
      </c>
      <c r="Q29" s="32">
        <v>100</v>
      </c>
      <c r="R29" s="32">
        <v>90</v>
      </c>
      <c r="S29" s="32">
        <v>100</v>
      </c>
      <c r="T29" s="32">
        <v>100</v>
      </c>
      <c r="U29" s="32">
        <v>100</v>
      </c>
      <c r="V29" s="32">
        <v>100</v>
      </c>
      <c r="W29" s="104">
        <f t="shared" si="0"/>
        <v>98.25</v>
      </c>
    </row>
    <row r="30" spans="1:24" s="1" customFormat="1" ht="12" x14ac:dyDescent="0.2">
      <c r="A30" s="29">
        <v>83250000</v>
      </c>
      <c r="B30" s="29" t="s">
        <v>270</v>
      </c>
      <c r="C30" s="29" t="s">
        <v>12</v>
      </c>
      <c r="D30" s="29" t="s">
        <v>13</v>
      </c>
      <c r="E30" s="29" t="s">
        <v>14</v>
      </c>
      <c r="F30" s="29" t="s">
        <v>72</v>
      </c>
      <c r="G30" s="29" t="s">
        <v>215</v>
      </c>
      <c r="H30" s="29" t="s">
        <v>17</v>
      </c>
      <c r="I30" s="29" t="s">
        <v>254</v>
      </c>
      <c r="J30" s="30">
        <v>35186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32</v>
      </c>
      <c r="Q30" s="31">
        <v>75</v>
      </c>
      <c r="R30" s="31">
        <v>49</v>
      </c>
      <c r="S30" s="32">
        <v>98</v>
      </c>
      <c r="T30" s="32">
        <v>98</v>
      </c>
      <c r="U30" s="32">
        <v>97</v>
      </c>
      <c r="V30" s="32">
        <v>100</v>
      </c>
      <c r="W30" s="104">
        <f t="shared" si="0"/>
        <v>45.75</v>
      </c>
    </row>
    <row r="31" spans="1:24" s="1" customFormat="1" ht="12" x14ac:dyDescent="0.2">
      <c r="A31" s="29">
        <v>2749002</v>
      </c>
      <c r="B31" s="29" t="s">
        <v>270</v>
      </c>
      <c r="C31" s="29" t="s">
        <v>19</v>
      </c>
      <c r="D31" s="29" t="s">
        <v>13</v>
      </c>
      <c r="E31" s="29" t="s">
        <v>14</v>
      </c>
      <c r="F31" s="29" t="s">
        <v>72</v>
      </c>
      <c r="G31" s="29" t="s">
        <v>20</v>
      </c>
      <c r="H31" s="29" t="s">
        <v>17</v>
      </c>
      <c r="I31" s="29" t="s">
        <v>254</v>
      </c>
      <c r="J31" s="30">
        <v>35186</v>
      </c>
      <c r="K31" s="32">
        <v>99</v>
      </c>
      <c r="L31" s="32">
        <v>100</v>
      </c>
      <c r="M31" s="32">
        <v>100</v>
      </c>
      <c r="N31" s="32">
        <v>100</v>
      </c>
      <c r="O31" s="32">
        <v>93</v>
      </c>
      <c r="P31" s="32">
        <v>95</v>
      </c>
      <c r="Q31" s="32">
        <v>91</v>
      </c>
      <c r="R31" s="31">
        <v>68</v>
      </c>
      <c r="S31" s="32">
        <v>98</v>
      </c>
      <c r="T31" s="32">
        <v>98</v>
      </c>
      <c r="U31" s="32">
        <v>97</v>
      </c>
      <c r="V31" s="32">
        <v>100</v>
      </c>
      <c r="W31" s="104">
        <f t="shared" si="0"/>
        <v>94.916666666666671</v>
      </c>
    </row>
    <row r="32" spans="1:24" s="1" customFormat="1" ht="12" x14ac:dyDescent="0.2">
      <c r="A32" s="29">
        <v>82350000</v>
      </c>
      <c r="B32" s="29" t="s">
        <v>271</v>
      </c>
      <c r="C32" s="29" t="s">
        <v>12</v>
      </c>
      <c r="D32" s="29" t="s">
        <v>13</v>
      </c>
      <c r="E32" s="29" t="s">
        <v>14</v>
      </c>
      <c r="F32" s="29"/>
      <c r="G32" s="29" t="s">
        <v>27</v>
      </c>
      <c r="H32" s="29"/>
      <c r="I32" s="29" t="s">
        <v>254</v>
      </c>
      <c r="J32" s="30">
        <v>41487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50"/>
      <c r="Q32" s="50"/>
      <c r="R32" s="50"/>
      <c r="S32" s="50"/>
      <c r="T32" s="50"/>
      <c r="U32" s="50"/>
      <c r="V32" s="50"/>
      <c r="W32" s="104">
        <f t="shared" si="0"/>
        <v>0</v>
      </c>
      <c r="X32" s="4" t="s">
        <v>551</v>
      </c>
    </row>
    <row r="33" spans="1:24" s="1" customFormat="1" ht="12" x14ac:dyDescent="0.2">
      <c r="A33" s="29">
        <v>2649037</v>
      </c>
      <c r="B33" s="29" t="s">
        <v>271</v>
      </c>
      <c r="C33" s="29" t="s">
        <v>19</v>
      </c>
      <c r="D33" s="29" t="s">
        <v>13</v>
      </c>
      <c r="E33" s="29" t="s">
        <v>14</v>
      </c>
      <c r="F33" s="29"/>
      <c r="G33" s="29" t="s">
        <v>20</v>
      </c>
      <c r="H33" s="29"/>
      <c r="I33" s="29" t="s">
        <v>254</v>
      </c>
      <c r="J33" s="30">
        <v>41487</v>
      </c>
      <c r="K33" s="32">
        <v>100</v>
      </c>
      <c r="L33" s="32">
        <v>100</v>
      </c>
      <c r="M33" s="32">
        <v>100</v>
      </c>
      <c r="N33" s="32">
        <v>100</v>
      </c>
      <c r="O33" s="33">
        <v>82</v>
      </c>
      <c r="P33" s="50"/>
      <c r="Q33" s="50"/>
      <c r="R33" s="50"/>
      <c r="S33" s="50"/>
      <c r="T33" s="50"/>
      <c r="U33" s="50"/>
      <c r="V33" s="50"/>
      <c r="W33" s="104">
        <f t="shared" si="0"/>
        <v>96.4</v>
      </c>
    </row>
    <row r="34" spans="1:24" s="1" customFormat="1" ht="12" x14ac:dyDescent="0.2">
      <c r="A34" s="29">
        <v>72849000</v>
      </c>
      <c r="B34" s="29" t="s">
        <v>272</v>
      </c>
      <c r="C34" s="29" t="s">
        <v>12</v>
      </c>
      <c r="D34" s="29" t="s">
        <v>13</v>
      </c>
      <c r="E34" s="29" t="s">
        <v>14</v>
      </c>
      <c r="F34" s="29" t="s">
        <v>15</v>
      </c>
      <c r="G34" s="29" t="s">
        <v>16</v>
      </c>
      <c r="H34" s="29" t="s">
        <v>17</v>
      </c>
      <c r="I34" s="29" t="s">
        <v>254</v>
      </c>
      <c r="J34" s="30">
        <v>41122</v>
      </c>
      <c r="K34" s="32">
        <v>100</v>
      </c>
      <c r="L34" s="32">
        <v>100</v>
      </c>
      <c r="M34" s="32">
        <v>100</v>
      </c>
      <c r="N34" s="32">
        <v>100</v>
      </c>
      <c r="O34" s="32">
        <v>94</v>
      </c>
      <c r="P34" s="31">
        <v>67</v>
      </c>
      <c r="Q34" s="31">
        <v>53</v>
      </c>
      <c r="R34" s="32">
        <v>99</v>
      </c>
      <c r="S34" s="32">
        <v>100</v>
      </c>
      <c r="T34" s="32">
        <v>100</v>
      </c>
      <c r="U34" s="32">
        <v>100</v>
      </c>
      <c r="V34" s="32">
        <v>100</v>
      </c>
      <c r="W34" s="104">
        <f t="shared" si="0"/>
        <v>92.75</v>
      </c>
    </row>
    <row r="35" spans="1:24" s="1" customFormat="1" ht="12" x14ac:dyDescent="0.2">
      <c r="A35" s="29">
        <v>0</v>
      </c>
      <c r="B35" s="29" t="s">
        <v>272</v>
      </c>
      <c r="C35" s="29" t="s">
        <v>19</v>
      </c>
      <c r="D35" s="29" t="s">
        <v>13</v>
      </c>
      <c r="E35" s="29" t="s">
        <v>14</v>
      </c>
      <c r="F35" s="29" t="s">
        <v>15</v>
      </c>
      <c r="G35" s="29" t="s">
        <v>20</v>
      </c>
      <c r="H35" s="29" t="s">
        <v>17</v>
      </c>
      <c r="I35" s="29" t="s">
        <v>254</v>
      </c>
      <c r="J35" s="30">
        <v>41122</v>
      </c>
      <c r="K35" s="32">
        <v>100</v>
      </c>
      <c r="L35" s="32">
        <v>100</v>
      </c>
      <c r="M35" s="32">
        <v>100</v>
      </c>
      <c r="N35" s="32">
        <v>100</v>
      </c>
      <c r="O35" s="32">
        <v>94</v>
      </c>
      <c r="P35" s="31">
        <v>67</v>
      </c>
      <c r="Q35" s="31">
        <v>53</v>
      </c>
      <c r="R35" s="32">
        <v>99</v>
      </c>
      <c r="S35" s="32">
        <v>100</v>
      </c>
      <c r="T35" s="32">
        <v>100</v>
      </c>
      <c r="U35" s="32">
        <v>100</v>
      </c>
      <c r="V35" s="32">
        <v>100</v>
      </c>
      <c r="W35" s="104">
        <f t="shared" si="0"/>
        <v>92.75</v>
      </c>
    </row>
    <row r="36" spans="1:24" s="1" customFormat="1" ht="12" x14ac:dyDescent="0.2">
      <c r="A36" s="29">
        <v>83360000</v>
      </c>
      <c r="B36" s="29" t="s">
        <v>273</v>
      </c>
      <c r="C36" s="29" t="s">
        <v>12</v>
      </c>
      <c r="D36" s="29" t="s">
        <v>13</v>
      </c>
      <c r="E36" s="29" t="s">
        <v>14</v>
      </c>
      <c r="F36" s="29" t="s">
        <v>15</v>
      </c>
      <c r="G36" s="29" t="s">
        <v>27</v>
      </c>
      <c r="H36" s="29" t="s">
        <v>17</v>
      </c>
      <c r="I36" s="29" t="s">
        <v>254</v>
      </c>
      <c r="J36" s="30">
        <v>41122</v>
      </c>
      <c r="K36" s="31">
        <v>47</v>
      </c>
      <c r="L36" s="31">
        <v>45</v>
      </c>
      <c r="M36" s="32">
        <v>100</v>
      </c>
      <c r="N36" s="32">
        <v>100</v>
      </c>
      <c r="O36" s="32">
        <v>100</v>
      </c>
      <c r="P36" s="32">
        <v>100</v>
      </c>
      <c r="Q36" s="32">
        <v>100</v>
      </c>
      <c r="R36" s="32">
        <v>100</v>
      </c>
      <c r="S36" s="32">
        <v>93</v>
      </c>
      <c r="T36" s="32">
        <v>91</v>
      </c>
      <c r="U36" s="32">
        <v>100</v>
      </c>
      <c r="V36" s="32">
        <v>97</v>
      </c>
      <c r="W36" s="104">
        <f t="shared" si="0"/>
        <v>89.416666666666671</v>
      </c>
    </row>
    <row r="37" spans="1:24" s="1" customFormat="1" ht="12" x14ac:dyDescent="0.2">
      <c r="A37" s="29">
        <v>2649086</v>
      </c>
      <c r="B37" s="29" t="s">
        <v>273</v>
      </c>
      <c r="C37" s="29" t="s">
        <v>19</v>
      </c>
      <c r="D37" s="29" t="s">
        <v>13</v>
      </c>
      <c r="E37" s="29" t="s">
        <v>14</v>
      </c>
      <c r="F37" s="29" t="s">
        <v>15</v>
      </c>
      <c r="G37" s="29" t="s">
        <v>20</v>
      </c>
      <c r="H37" s="29" t="s">
        <v>17</v>
      </c>
      <c r="I37" s="29" t="s">
        <v>254</v>
      </c>
      <c r="J37" s="30">
        <v>41122</v>
      </c>
      <c r="K37" s="31">
        <v>47</v>
      </c>
      <c r="L37" s="31">
        <v>45</v>
      </c>
      <c r="M37" s="32">
        <v>100</v>
      </c>
      <c r="N37" s="32">
        <v>100</v>
      </c>
      <c r="O37" s="32">
        <v>100</v>
      </c>
      <c r="P37" s="32">
        <v>100</v>
      </c>
      <c r="Q37" s="32">
        <v>100</v>
      </c>
      <c r="R37" s="32">
        <v>100</v>
      </c>
      <c r="S37" s="32">
        <v>100</v>
      </c>
      <c r="T37" s="32">
        <v>100</v>
      </c>
      <c r="U37" s="32">
        <v>100</v>
      </c>
      <c r="V37" s="32">
        <v>100</v>
      </c>
      <c r="W37" s="104">
        <f t="shared" si="0"/>
        <v>91</v>
      </c>
    </row>
    <row r="38" spans="1:24" s="1" customFormat="1" ht="12" x14ac:dyDescent="0.2">
      <c r="A38" s="29">
        <v>74295000</v>
      </c>
      <c r="B38" s="29" t="s">
        <v>274</v>
      </c>
      <c r="C38" s="29" t="s">
        <v>12</v>
      </c>
      <c r="D38" s="29" t="s">
        <v>13</v>
      </c>
      <c r="E38" s="29" t="s">
        <v>14</v>
      </c>
      <c r="F38" s="29" t="s">
        <v>15</v>
      </c>
      <c r="G38" s="29" t="s">
        <v>27</v>
      </c>
      <c r="H38" s="29" t="s">
        <v>17</v>
      </c>
      <c r="I38" s="29" t="s">
        <v>254</v>
      </c>
      <c r="J38" s="30">
        <v>41395</v>
      </c>
      <c r="K38" s="32">
        <v>94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1</v>
      </c>
      <c r="T38" s="32">
        <v>95</v>
      </c>
      <c r="U38" s="31">
        <v>0</v>
      </c>
      <c r="V38" s="31">
        <v>1</v>
      </c>
      <c r="W38" s="104">
        <f t="shared" si="0"/>
        <v>15.916666666666666</v>
      </c>
    </row>
    <row r="39" spans="1:24" s="1" customFormat="1" ht="12" x14ac:dyDescent="0.2">
      <c r="A39" s="29">
        <v>0</v>
      </c>
      <c r="B39" s="29" t="s">
        <v>274</v>
      </c>
      <c r="C39" s="29" t="s">
        <v>19</v>
      </c>
      <c r="D39" s="29" t="s">
        <v>13</v>
      </c>
      <c r="E39" s="29" t="s">
        <v>14</v>
      </c>
      <c r="F39" s="29" t="s">
        <v>15</v>
      </c>
      <c r="G39" s="29" t="s">
        <v>20</v>
      </c>
      <c r="H39" s="29" t="s">
        <v>17</v>
      </c>
      <c r="I39" s="29" t="s">
        <v>254</v>
      </c>
      <c r="J39" s="30">
        <v>41395</v>
      </c>
      <c r="K39" s="32">
        <v>94</v>
      </c>
      <c r="L39" s="32">
        <v>96</v>
      </c>
      <c r="M39" s="32">
        <v>100</v>
      </c>
      <c r="N39" s="32">
        <v>100</v>
      </c>
      <c r="O39" s="32">
        <v>94</v>
      </c>
      <c r="P39" s="32">
        <v>99</v>
      </c>
      <c r="Q39" s="32">
        <v>100</v>
      </c>
      <c r="R39" s="32">
        <v>97</v>
      </c>
      <c r="S39" s="32">
        <v>97</v>
      </c>
      <c r="T39" s="32">
        <v>94</v>
      </c>
      <c r="U39" s="31">
        <v>0</v>
      </c>
      <c r="V39" s="31">
        <v>1</v>
      </c>
      <c r="W39" s="104">
        <f t="shared" si="0"/>
        <v>81</v>
      </c>
    </row>
    <row r="40" spans="1:24" s="1" customFormat="1" ht="12" x14ac:dyDescent="0.2">
      <c r="A40" s="29">
        <v>83880000</v>
      </c>
      <c r="B40" s="29" t="s">
        <v>122</v>
      </c>
      <c r="C40" s="29" t="s">
        <v>12</v>
      </c>
      <c r="D40" s="29" t="s">
        <v>13</v>
      </c>
      <c r="E40" s="29" t="s">
        <v>14</v>
      </c>
      <c r="F40" s="29" t="s">
        <v>15</v>
      </c>
      <c r="G40" s="29" t="s">
        <v>27</v>
      </c>
      <c r="H40" s="29" t="s">
        <v>17</v>
      </c>
      <c r="I40" s="29" t="s">
        <v>254</v>
      </c>
      <c r="J40" s="30">
        <v>41487</v>
      </c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104"/>
      <c r="X40" s="4" t="s">
        <v>555</v>
      </c>
    </row>
    <row r="41" spans="1:24" s="1" customFormat="1" ht="12" x14ac:dyDescent="0.2">
      <c r="A41" s="29">
        <v>2648002</v>
      </c>
      <c r="B41" s="29" t="s">
        <v>122</v>
      </c>
      <c r="C41" s="29" t="s">
        <v>19</v>
      </c>
      <c r="D41" s="29" t="s">
        <v>13</v>
      </c>
      <c r="E41" s="29" t="s">
        <v>14</v>
      </c>
      <c r="F41" s="29" t="s">
        <v>15</v>
      </c>
      <c r="G41" s="29" t="s">
        <v>20</v>
      </c>
      <c r="H41" s="29" t="s">
        <v>17</v>
      </c>
      <c r="I41" s="29" t="s">
        <v>254</v>
      </c>
      <c r="J41" s="30">
        <v>41487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104"/>
    </row>
    <row r="42" spans="1:24" s="1" customFormat="1" ht="12" x14ac:dyDescent="0.2">
      <c r="A42" s="29">
        <v>83040000</v>
      </c>
      <c r="B42" s="29" t="s">
        <v>275</v>
      </c>
      <c r="C42" s="29" t="s">
        <v>12</v>
      </c>
      <c r="D42" s="29" t="s">
        <v>13</v>
      </c>
      <c r="E42" s="29" t="s">
        <v>14</v>
      </c>
      <c r="F42" s="29" t="s">
        <v>72</v>
      </c>
      <c r="G42" s="29" t="s">
        <v>27</v>
      </c>
      <c r="H42" s="29" t="s">
        <v>17</v>
      </c>
      <c r="I42" s="29" t="s">
        <v>254</v>
      </c>
      <c r="J42" s="30">
        <v>41183</v>
      </c>
      <c r="K42" s="32">
        <v>100</v>
      </c>
      <c r="L42" s="32">
        <v>100</v>
      </c>
      <c r="M42" s="32">
        <v>100</v>
      </c>
      <c r="N42" s="32">
        <v>100</v>
      </c>
      <c r="O42" s="32">
        <v>100</v>
      </c>
      <c r="P42" s="32">
        <v>100</v>
      </c>
      <c r="Q42" s="32">
        <v>100</v>
      </c>
      <c r="R42" s="32">
        <v>100</v>
      </c>
      <c r="S42" s="32">
        <v>100</v>
      </c>
      <c r="T42" s="32">
        <v>100</v>
      </c>
      <c r="U42" s="32">
        <v>100</v>
      </c>
      <c r="V42" s="32">
        <v>100</v>
      </c>
      <c r="W42" s="104">
        <f t="shared" si="0"/>
        <v>100</v>
      </c>
    </row>
    <row r="43" spans="1:24" s="1" customFormat="1" ht="12" x14ac:dyDescent="0.2">
      <c r="A43" s="29">
        <v>2750035</v>
      </c>
      <c r="B43" s="29" t="s">
        <v>275</v>
      </c>
      <c r="C43" s="29" t="s">
        <v>19</v>
      </c>
      <c r="D43" s="29" t="s">
        <v>13</v>
      </c>
      <c r="E43" s="29" t="s">
        <v>14</v>
      </c>
      <c r="F43" s="29" t="s">
        <v>72</v>
      </c>
      <c r="G43" s="29" t="s">
        <v>20</v>
      </c>
      <c r="H43" s="29" t="s">
        <v>17</v>
      </c>
      <c r="I43" s="29" t="s">
        <v>254</v>
      </c>
      <c r="J43" s="30">
        <v>41183</v>
      </c>
      <c r="K43" s="32">
        <v>100</v>
      </c>
      <c r="L43" s="32">
        <v>100</v>
      </c>
      <c r="M43" s="32">
        <v>100</v>
      </c>
      <c r="N43" s="32">
        <v>100</v>
      </c>
      <c r="O43" s="32">
        <v>100</v>
      </c>
      <c r="P43" s="32">
        <v>100</v>
      </c>
      <c r="Q43" s="32">
        <v>100</v>
      </c>
      <c r="R43" s="32">
        <v>100</v>
      </c>
      <c r="S43" s="32">
        <v>100</v>
      </c>
      <c r="T43" s="32">
        <v>100</v>
      </c>
      <c r="U43" s="32">
        <v>100</v>
      </c>
      <c r="V43" s="32">
        <v>100</v>
      </c>
      <c r="W43" s="104">
        <f t="shared" si="0"/>
        <v>100</v>
      </c>
    </row>
    <row r="44" spans="1:24" s="1" customFormat="1" ht="12" x14ac:dyDescent="0.2">
      <c r="A44" s="29">
        <v>84249998</v>
      </c>
      <c r="B44" s="29" t="s">
        <v>276</v>
      </c>
      <c r="C44" s="29" t="s">
        <v>12</v>
      </c>
      <c r="D44" s="29" t="s">
        <v>13</v>
      </c>
      <c r="E44" s="29" t="s">
        <v>14</v>
      </c>
      <c r="F44" s="29" t="s">
        <v>15</v>
      </c>
      <c r="G44" s="29" t="s">
        <v>16</v>
      </c>
      <c r="H44" s="29" t="s">
        <v>17</v>
      </c>
      <c r="I44" s="29" t="s">
        <v>254</v>
      </c>
      <c r="J44" s="30">
        <v>35096</v>
      </c>
      <c r="K44" s="33">
        <v>81</v>
      </c>
      <c r="L44" s="32">
        <v>100</v>
      </c>
      <c r="M44" s="33">
        <v>86</v>
      </c>
      <c r="N44" s="32">
        <v>100</v>
      </c>
      <c r="O44" s="31">
        <v>64</v>
      </c>
      <c r="P44" s="31">
        <v>71</v>
      </c>
      <c r="Q44" s="33">
        <v>87</v>
      </c>
      <c r="R44" s="33">
        <v>81</v>
      </c>
      <c r="S44" s="50"/>
      <c r="T44" s="50"/>
      <c r="U44" s="50"/>
      <c r="V44" s="50"/>
      <c r="W44" s="104">
        <f t="shared" si="0"/>
        <v>83.75</v>
      </c>
      <c r="X44" s="4" t="s">
        <v>551</v>
      </c>
    </row>
    <row r="45" spans="1:24" s="1" customFormat="1" ht="12" x14ac:dyDescent="0.2">
      <c r="A45" s="29">
        <v>2849001</v>
      </c>
      <c r="B45" s="29" t="s">
        <v>276</v>
      </c>
      <c r="C45" s="29" t="s">
        <v>19</v>
      </c>
      <c r="D45" s="29" t="s">
        <v>13</v>
      </c>
      <c r="E45" s="29" t="s">
        <v>14</v>
      </c>
      <c r="F45" s="29" t="s">
        <v>15</v>
      </c>
      <c r="G45" s="29" t="s">
        <v>20</v>
      </c>
      <c r="H45" s="29" t="s">
        <v>17</v>
      </c>
      <c r="I45" s="29" t="s">
        <v>254</v>
      </c>
      <c r="J45" s="30">
        <v>35096</v>
      </c>
      <c r="K45" s="32">
        <v>100</v>
      </c>
      <c r="L45" s="32">
        <v>100</v>
      </c>
      <c r="M45" s="33">
        <v>86</v>
      </c>
      <c r="N45" s="32">
        <v>100</v>
      </c>
      <c r="O45" s="31">
        <v>64</v>
      </c>
      <c r="P45" s="31">
        <v>77</v>
      </c>
      <c r="Q45" s="33">
        <v>87</v>
      </c>
      <c r="R45" s="33">
        <v>81</v>
      </c>
      <c r="S45" s="50"/>
      <c r="T45" s="50"/>
      <c r="U45" s="50"/>
      <c r="V45" s="50"/>
      <c r="W45" s="104">
        <f t="shared" si="0"/>
        <v>86.875</v>
      </c>
    </row>
    <row r="46" spans="1:24" s="1" customFormat="1" ht="12" x14ac:dyDescent="0.2">
      <c r="A46" s="29">
        <v>71498000</v>
      </c>
      <c r="B46" s="29" t="s">
        <v>277</v>
      </c>
      <c r="C46" s="29" t="s">
        <v>12</v>
      </c>
      <c r="D46" s="29" t="s">
        <v>13</v>
      </c>
      <c r="E46" s="29" t="s">
        <v>14</v>
      </c>
      <c r="F46" s="29" t="s">
        <v>15</v>
      </c>
      <c r="G46" s="29" t="s">
        <v>16</v>
      </c>
      <c r="H46" s="29" t="s">
        <v>17</v>
      </c>
      <c r="I46" s="29" t="s">
        <v>254</v>
      </c>
      <c r="J46" s="30">
        <v>41395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2</v>
      </c>
      <c r="Q46" s="31">
        <v>1</v>
      </c>
      <c r="R46" s="31">
        <v>49</v>
      </c>
      <c r="S46" s="32">
        <v>100</v>
      </c>
      <c r="T46" s="32">
        <v>100</v>
      </c>
      <c r="U46" s="32">
        <v>99</v>
      </c>
      <c r="V46" s="32">
        <v>100</v>
      </c>
      <c r="W46" s="104">
        <f t="shared" si="0"/>
        <v>37.583333333333336</v>
      </c>
    </row>
    <row r="47" spans="1:24" s="1" customFormat="1" ht="12" x14ac:dyDescent="0.2">
      <c r="A47" s="29">
        <v>2750009</v>
      </c>
      <c r="B47" s="29" t="s">
        <v>277</v>
      </c>
      <c r="C47" s="29" t="s">
        <v>19</v>
      </c>
      <c r="D47" s="29" t="s">
        <v>13</v>
      </c>
      <c r="E47" s="29" t="s">
        <v>14</v>
      </c>
      <c r="F47" s="29" t="s">
        <v>15</v>
      </c>
      <c r="G47" s="29" t="s">
        <v>20</v>
      </c>
      <c r="H47" s="29" t="s">
        <v>17</v>
      </c>
      <c r="I47" s="29" t="s">
        <v>254</v>
      </c>
      <c r="J47" s="30">
        <v>41395</v>
      </c>
      <c r="K47" s="32">
        <v>100</v>
      </c>
      <c r="L47" s="32">
        <v>100</v>
      </c>
      <c r="M47" s="32">
        <v>100</v>
      </c>
      <c r="N47" s="32">
        <v>100</v>
      </c>
      <c r="O47" s="32">
        <v>98</v>
      </c>
      <c r="P47" s="32">
        <v>100</v>
      </c>
      <c r="Q47" s="32">
        <v>100</v>
      </c>
      <c r="R47" s="32">
        <v>100</v>
      </c>
      <c r="S47" s="32">
        <v>100</v>
      </c>
      <c r="T47" s="32">
        <v>100</v>
      </c>
      <c r="U47" s="32">
        <v>100</v>
      </c>
      <c r="V47" s="32">
        <v>100</v>
      </c>
      <c r="W47" s="104">
        <f t="shared" si="0"/>
        <v>99.833333333333329</v>
      </c>
    </row>
    <row r="48" spans="1:24" s="1" customFormat="1" ht="12" x14ac:dyDescent="0.2">
      <c r="A48" s="29">
        <v>73820000</v>
      </c>
      <c r="B48" s="29" t="s">
        <v>278</v>
      </c>
      <c r="C48" s="29" t="s">
        <v>12</v>
      </c>
      <c r="D48" s="29" t="s">
        <v>13</v>
      </c>
      <c r="E48" s="29" t="s">
        <v>14</v>
      </c>
      <c r="F48" s="29" t="s">
        <v>15</v>
      </c>
      <c r="G48" s="29" t="s">
        <v>27</v>
      </c>
      <c r="H48" s="29" t="s">
        <v>17</v>
      </c>
      <c r="I48" s="29" t="s">
        <v>254</v>
      </c>
      <c r="J48" s="30">
        <v>41395</v>
      </c>
      <c r="K48" s="31">
        <v>74</v>
      </c>
      <c r="L48" s="31">
        <v>10</v>
      </c>
      <c r="M48" s="31">
        <v>12</v>
      </c>
      <c r="N48" s="31">
        <v>51</v>
      </c>
      <c r="O48" s="31">
        <v>37</v>
      </c>
      <c r="P48" s="31">
        <v>33</v>
      </c>
      <c r="Q48" s="31">
        <v>45</v>
      </c>
      <c r="R48" s="32">
        <v>100</v>
      </c>
      <c r="S48" s="32">
        <v>100</v>
      </c>
      <c r="T48" s="32">
        <v>100</v>
      </c>
      <c r="U48" s="32">
        <v>100</v>
      </c>
      <c r="V48" s="32">
        <v>100</v>
      </c>
      <c r="W48" s="104">
        <f t="shared" si="0"/>
        <v>63.5</v>
      </c>
    </row>
    <row r="49" spans="1:23" s="1" customFormat="1" ht="12" x14ac:dyDescent="0.2">
      <c r="A49" s="29">
        <v>0</v>
      </c>
      <c r="B49" s="29" t="s">
        <v>278</v>
      </c>
      <c r="C49" s="29" t="s">
        <v>19</v>
      </c>
      <c r="D49" s="29" t="s">
        <v>13</v>
      </c>
      <c r="E49" s="29" t="s">
        <v>14</v>
      </c>
      <c r="F49" s="29" t="s">
        <v>15</v>
      </c>
      <c r="G49" s="29" t="s">
        <v>20</v>
      </c>
      <c r="H49" s="29" t="s">
        <v>17</v>
      </c>
      <c r="I49" s="29" t="s">
        <v>254</v>
      </c>
      <c r="J49" s="30">
        <v>41395</v>
      </c>
      <c r="K49" s="31">
        <v>73</v>
      </c>
      <c r="L49" s="31">
        <v>10</v>
      </c>
      <c r="M49" s="31">
        <v>12</v>
      </c>
      <c r="N49" s="31">
        <v>50</v>
      </c>
      <c r="O49" s="31">
        <v>36</v>
      </c>
      <c r="P49" s="31">
        <v>33</v>
      </c>
      <c r="Q49" s="31">
        <v>45</v>
      </c>
      <c r="R49" s="32">
        <v>100</v>
      </c>
      <c r="S49" s="32">
        <v>100</v>
      </c>
      <c r="T49" s="32">
        <v>100</v>
      </c>
      <c r="U49" s="32">
        <v>100</v>
      </c>
      <c r="V49" s="32">
        <v>100</v>
      </c>
      <c r="W49" s="104">
        <f t="shared" si="0"/>
        <v>63.25</v>
      </c>
    </row>
    <row r="50" spans="1:23" s="1" customFormat="1" ht="12" x14ac:dyDescent="0.2">
      <c r="A50" s="29">
        <v>84100000</v>
      </c>
      <c r="B50" s="29" t="s">
        <v>279</v>
      </c>
      <c r="C50" s="29" t="s">
        <v>12</v>
      </c>
      <c r="D50" s="29" t="s">
        <v>13</v>
      </c>
      <c r="E50" s="29" t="s">
        <v>14</v>
      </c>
      <c r="F50" s="29"/>
      <c r="G50" s="29" t="s">
        <v>16</v>
      </c>
      <c r="H50" s="29"/>
      <c r="I50" s="29" t="s">
        <v>254</v>
      </c>
      <c r="J50" s="30">
        <v>41579</v>
      </c>
      <c r="K50" s="32">
        <v>100</v>
      </c>
      <c r="L50" s="32">
        <v>100</v>
      </c>
      <c r="M50" s="32">
        <v>100</v>
      </c>
      <c r="N50" s="32">
        <v>100</v>
      </c>
      <c r="O50" s="32">
        <v>100</v>
      </c>
      <c r="P50" s="32">
        <v>100</v>
      </c>
      <c r="Q50" s="32">
        <v>100</v>
      </c>
      <c r="R50" s="32">
        <v>100</v>
      </c>
      <c r="S50" s="32">
        <v>100</v>
      </c>
      <c r="T50" s="32">
        <v>100</v>
      </c>
      <c r="U50" s="32">
        <v>100</v>
      </c>
      <c r="V50" s="32">
        <v>100</v>
      </c>
      <c r="W50" s="104">
        <f t="shared" si="0"/>
        <v>100</v>
      </c>
    </row>
    <row r="51" spans="1:23" s="1" customFormat="1" ht="12" x14ac:dyDescent="0.2">
      <c r="A51" s="29">
        <v>2748005</v>
      </c>
      <c r="B51" s="29" t="s">
        <v>279</v>
      </c>
      <c r="C51" s="29" t="s">
        <v>19</v>
      </c>
      <c r="D51" s="29" t="s">
        <v>13</v>
      </c>
      <c r="E51" s="29" t="s">
        <v>14</v>
      </c>
      <c r="F51" s="29"/>
      <c r="G51" s="29" t="s">
        <v>20</v>
      </c>
      <c r="H51" s="29"/>
      <c r="I51" s="29" t="s">
        <v>254</v>
      </c>
      <c r="J51" s="30">
        <v>41579</v>
      </c>
      <c r="K51" s="32">
        <v>100</v>
      </c>
      <c r="L51" s="32">
        <v>100</v>
      </c>
      <c r="M51" s="32">
        <v>100</v>
      </c>
      <c r="N51" s="32">
        <v>100</v>
      </c>
      <c r="O51" s="32">
        <v>100</v>
      </c>
      <c r="P51" s="32">
        <v>100</v>
      </c>
      <c r="Q51" s="32">
        <v>100</v>
      </c>
      <c r="R51" s="32">
        <v>100</v>
      </c>
      <c r="S51" s="32">
        <v>100</v>
      </c>
      <c r="T51" s="32">
        <v>100</v>
      </c>
      <c r="U51" s="32">
        <v>100</v>
      </c>
      <c r="V51" s="32">
        <v>100</v>
      </c>
      <c r="W51" s="104">
        <f t="shared" si="0"/>
        <v>100</v>
      </c>
    </row>
    <row r="52" spans="1:23" s="1" customFormat="1" ht="12" x14ac:dyDescent="0.2">
      <c r="A52" s="29">
        <v>71383000</v>
      </c>
      <c r="B52" s="29" t="s">
        <v>280</v>
      </c>
      <c r="C52" s="29" t="s">
        <v>12</v>
      </c>
      <c r="D52" s="29" t="s">
        <v>13</v>
      </c>
      <c r="E52" s="29" t="s">
        <v>14</v>
      </c>
      <c r="F52" s="29" t="s">
        <v>15</v>
      </c>
      <c r="G52" s="29" t="s">
        <v>16</v>
      </c>
      <c r="H52" s="29" t="s">
        <v>17</v>
      </c>
      <c r="I52" s="29" t="s">
        <v>254</v>
      </c>
      <c r="J52" s="30">
        <v>41395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104">
        <f t="shared" si="0"/>
        <v>0</v>
      </c>
    </row>
    <row r="53" spans="1:23" s="1" customFormat="1" ht="12" x14ac:dyDescent="0.2">
      <c r="A53" s="29">
        <v>2750011</v>
      </c>
      <c r="B53" s="29" t="s">
        <v>280</v>
      </c>
      <c r="C53" s="29" t="s">
        <v>19</v>
      </c>
      <c r="D53" s="29" t="s">
        <v>13</v>
      </c>
      <c r="E53" s="29" t="s">
        <v>14</v>
      </c>
      <c r="F53" s="29" t="s">
        <v>15</v>
      </c>
      <c r="G53" s="29" t="s">
        <v>20</v>
      </c>
      <c r="H53" s="29" t="s">
        <v>17</v>
      </c>
      <c r="I53" s="29" t="s">
        <v>254</v>
      </c>
      <c r="J53" s="30">
        <v>41395</v>
      </c>
      <c r="K53" s="32">
        <v>100</v>
      </c>
      <c r="L53" s="32">
        <v>100</v>
      </c>
      <c r="M53" s="32">
        <v>100</v>
      </c>
      <c r="N53" s="32">
        <v>100</v>
      </c>
      <c r="O53" s="31">
        <v>41</v>
      </c>
      <c r="P53" s="31">
        <v>16</v>
      </c>
      <c r="Q53" s="31">
        <v>5</v>
      </c>
      <c r="R53" s="31">
        <v>55</v>
      </c>
      <c r="S53" s="32">
        <v>100</v>
      </c>
      <c r="T53" s="32">
        <v>100</v>
      </c>
      <c r="U53" s="32">
        <v>100</v>
      </c>
      <c r="V53" s="31">
        <v>24</v>
      </c>
      <c r="W53" s="104">
        <f t="shared" si="0"/>
        <v>70.083333333333329</v>
      </c>
    </row>
    <row r="54" spans="1:23" s="1" customFormat="1" ht="12" x14ac:dyDescent="0.2">
      <c r="A54" s="29">
        <v>74320000</v>
      </c>
      <c r="B54" s="29" t="s">
        <v>281</v>
      </c>
      <c r="C54" s="29" t="s">
        <v>12</v>
      </c>
      <c r="D54" s="29" t="s">
        <v>13</v>
      </c>
      <c r="E54" s="29" t="s">
        <v>14</v>
      </c>
      <c r="F54" s="29" t="s">
        <v>15</v>
      </c>
      <c r="G54" s="29" t="s">
        <v>16</v>
      </c>
      <c r="H54" s="29" t="s">
        <v>17</v>
      </c>
      <c r="I54" s="29" t="s">
        <v>254</v>
      </c>
      <c r="J54" s="30">
        <v>41395</v>
      </c>
      <c r="K54" s="32">
        <v>100</v>
      </c>
      <c r="L54" s="32">
        <v>100</v>
      </c>
      <c r="M54" s="32">
        <v>100</v>
      </c>
      <c r="N54" s="32">
        <v>100</v>
      </c>
      <c r="O54" s="32">
        <v>100</v>
      </c>
      <c r="P54" s="32">
        <v>100</v>
      </c>
      <c r="Q54" s="32">
        <v>100</v>
      </c>
      <c r="R54" s="32">
        <v>100</v>
      </c>
      <c r="S54" s="31">
        <v>27</v>
      </c>
      <c r="T54" s="31">
        <v>0</v>
      </c>
      <c r="U54" s="31">
        <v>55</v>
      </c>
      <c r="V54" s="32">
        <v>100</v>
      </c>
      <c r="W54" s="104">
        <f t="shared" si="0"/>
        <v>81.833333333333329</v>
      </c>
    </row>
    <row r="55" spans="1:23" s="1" customFormat="1" ht="12" x14ac:dyDescent="0.2">
      <c r="A55" s="29">
        <v>2653004</v>
      </c>
      <c r="B55" s="29" t="s">
        <v>281</v>
      </c>
      <c r="C55" s="29" t="s">
        <v>19</v>
      </c>
      <c r="D55" s="29" t="s">
        <v>13</v>
      </c>
      <c r="E55" s="29" t="s">
        <v>14</v>
      </c>
      <c r="F55" s="29" t="s">
        <v>15</v>
      </c>
      <c r="G55" s="29" t="s">
        <v>20</v>
      </c>
      <c r="H55" s="29" t="s">
        <v>17</v>
      </c>
      <c r="I55" s="29" t="s">
        <v>254</v>
      </c>
      <c r="J55" s="30">
        <v>41395</v>
      </c>
      <c r="K55" s="32">
        <v>100</v>
      </c>
      <c r="L55" s="32">
        <v>100</v>
      </c>
      <c r="M55" s="32">
        <v>100</v>
      </c>
      <c r="N55" s="32">
        <v>100</v>
      </c>
      <c r="O55" s="32">
        <v>100</v>
      </c>
      <c r="P55" s="32">
        <v>100</v>
      </c>
      <c r="Q55" s="32">
        <v>100</v>
      </c>
      <c r="R55" s="32">
        <v>100</v>
      </c>
      <c r="S55" s="31">
        <v>27</v>
      </c>
      <c r="T55" s="31">
        <v>0</v>
      </c>
      <c r="U55" s="31">
        <v>55</v>
      </c>
      <c r="V55" s="32">
        <v>100</v>
      </c>
      <c r="W55" s="104">
        <f t="shared" si="0"/>
        <v>81.833333333333329</v>
      </c>
    </row>
    <row r="56" spans="1:23" s="1" customFormat="1" ht="12" x14ac:dyDescent="0.2">
      <c r="A56" s="29">
        <v>83035000</v>
      </c>
      <c r="B56" s="29" t="s">
        <v>282</v>
      </c>
      <c r="C56" s="29" t="s">
        <v>12</v>
      </c>
      <c r="D56" s="29" t="s">
        <v>13</v>
      </c>
      <c r="E56" s="29" t="s">
        <v>14</v>
      </c>
      <c r="F56" s="29" t="s">
        <v>72</v>
      </c>
      <c r="G56" s="29" t="s">
        <v>27</v>
      </c>
      <c r="H56" s="29" t="s">
        <v>17</v>
      </c>
      <c r="I56" s="29"/>
      <c r="J56" s="29" t="s">
        <v>389</v>
      </c>
      <c r="K56" s="32">
        <v>100</v>
      </c>
      <c r="L56" s="31">
        <v>73</v>
      </c>
      <c r="M56" s="32">
        <v>100</v>
      </c>
      <c r="N56" s="32">
        <v>100</v>
      </c>
      <c r="O56" s="32">
        <v>100</v>
      </c>
      <c r="P56" s="32">
        <v>100</v>
      </c>
      <c r="Q56" s="32">
        <v>100</v>
      </c>
      <c r="R56" s="32">
        <v>100</v>
      </c>
      <c r="S56" s="32">
        <v>100</v>
      </c>
      <c r="T56" s="32">
        <v>90</v>
      </c>
      <c r="U56" s="32">
        <v>100</v>
      </c>
      <c r="V56" s="32">
        <v>100</v>
      </c>
      <c r="W56" s="104">
        <f t="shared" si="0"/>
        <v>96.916666666666671</v>
      </c>
    </row>
    <row r="57" spans="1:23" s="1" customFormat="1" ht="12" x14ac:dyDescent="0.2">
      <c r="A57" s="29">
        <v>2650036</v>
      </c>
      <c r="B57" s="29" t="s">
        <v>282</v>
      </c>
      <c r="C57" s="29" t="s">
        <v>19</v>
      </c>
      <c r="D57" s="29" t="s">
        <v>13</v>
      </c>
      <c r="E57" s="29" t="s">
        <v>14</v>
      </c>
      <c r="F57" s="29" t="s">
        <v>72</v>
      </c>
      <c r="G57" s="29" t="s">
        <v>20</v>
      </c>
      <c r="H57" s="29" t="s">
        <v>17</v>
      </c>
      <c r="I57" s="29"/>
      <c r="J57" s="29" t="s">
        <v>389</v>
      </c>
      <c r="K57" s="32">
        <v>100</v>
      </c>
      <c r="L57" s="32">
        <v>100</v>
      </c>
      <c r="M57" s="32">
        <v>100</v>
      </c>
      <c r="N57" s="32">
        <v>100</v>
      </c>
      <c r="O57" s="32">
        <v>100</v>
      </c>
      <c r="P57" s="32">
        <v>100</v>
      </c>
      <c r="Q57" s="32">
        <v>100</v>
      </c>
      <c r="R57" s="32">
        <v>100</v>
      </c>
      <c r="S57" s="32">
        <v>100</v>
      </c>
      <c r="T57" s="32">
        <v>90</v>
      </c>
      <c r="U57" s="32">
        <v>100</v>
      </c>
      <c r="V57" s="32">
        <v>100</v>
      </c>
      <c r="W57" s="104">
        <f t="shared" si="0"/>
        <v>99.166666666666671</v>
      </c>
    </row>
    <row r="58" spans="1:23" s="1" customFormat="1" ht="12" x14ac:dyDescent="0.2">
      <c r="A58" s="29">
        <v>71300000</v>
      </c>
      <c r="B58" s="29" t="s">
        <v>283</v>
      </c>
      <c r="C58" s="29" t="s">
        <v>12</v>
      </c>
      <c r="D58" s="29" t="s">
        <v>13</v>
      </c>
      <c r="E58" s="29" t="s">
        <v>14</v>
      </c>
      <c r="F58" s="29" t="s">
        <v>15</v>
      </c>
      <c r="G58" s="29" t="s">
        <v>27</v>
      </c>
      <c r="H58" s="29" t="s">
        <v>17</v>
      </c>
      <c r="I58" s="29" t="s">
        <v>254</v>
      </c>
      <c r="J58" s="30">
        <v>41456</v>
      </c>
      <c r="K58" s="32">
        <v>100</v>
      </c>
      <c r="L58" s="32">
        <v>100</v>
      </c>
      <c r="M58" s="32">
        <v>100</v>
      </c>
      <c r="N58" s="32">
        <v>100</v>
      </c>
      <c r="O58" s="32">
        <v>100</v>
      </c>
      <c r="P58" s="32">
        <v>100</v>
      </c>
      <c r="Q58" s="32">
        <v>100</v>
      </c>
      <c r="R58" s="32">
        <v>100</v>
      </c>
      <c r="S58" s="32">
        <v>100</v>
      </c>
      <c r="T58" s="32">
        <v>100</v>
      </c>
      <c r="U58" s="31">
        <v>47</v>
      </c>
      <c r="V58" s="33">
        <v>82</v>
      </c>
      <c r="W58" s="104">
        <f t="shared" si="0"/>
        <v>94.083333333333329</v>
      </c>
    </row>
    <row r="59" spans="1:23" s="1" customFormat="1" ht="12" x14ac:dyDescent="0.2">
      <c r="A59" s="29">
        <v>2749009</v>
      </c>
      <c r="B59" s="29" t="s">
        <v>283</v>
      </c>
      <c r="C59" s="29" t="s">
        <v>19</v>
      </c>
      <c r="D59" s="29" t="s">
        <v>13</v>
      </c>
      <c r="E59" s="29" t="s">
        <v>14</v>
      </c>
      <c r="F59" s="29" t="s">
        <v>15</v>
      </c>
      <c r="G59" s="29" t="s">
        <v>20</v>
      </c>
      <c r="H59" s="29" t="s">
        <v>17</v>
      </c>
      <c r="I59" s="29" t="s">
        <v>254</v>
      </c>
      <c r="J59" s="30">
        <v>41456</v>
      </c>
      <c r="K59" s="32">
        <v>100</v>
      </c>
      <c r="L59" s="32">
        <v>100</v>
      </c>
      <c r="M59" s="32">
        <v>100</v>
      </c>
      <c r="N59" s="32">
        <v>100</v>
      </c>
      <c r="O59" s="32">
        <v>100</v>
      </c>
      <c r="P59" s="32">
        <v>100</v>
      </c>
      <c r="Q59" s="32">
        <v>100</v>
      </c>
      <c r="R59" s="32">
        <v>100</v>
      </c>
      <c r="S59" s="32">
        <v>100</v>
      </c>
      <c r="T59" s="32">
        <v>100</v>
      </c>
      <c r="U59" s="31">
        <v>44</v>
      </c>
      <c r="V59" s="33">
        <v>82</v>
      </c>
      <c r="W59" s="104">
        <f t="shared" si="0"/>
        <v>93.833333333333329</v>
      </c>
    </row>
    <row r="60" spans="1:23" s="1" customFormat="1" ht="12" x14ac:dyDescent="0.2">
      <c r="A60" s="29">
        <v>72715000</v>
      </c>
      <c r="B60" s="29" t="s">
        <v>284</v>
      </c>
      <c r="C60" s="29" t="s">
        <v>12</v>
      </c>
      <c r="D60" s="29" t="s">
        <v>13</v>
      </c>
      <c r="E60" s="29" t="s">
        <v>14</v>
      </c>
      <c r="F60" s="29"/>
      <c r="G60" s="29" t="s">
        <v>27</v>
      </c>
      <c r="H60" s="29"/>
      <c r="I60" s="29" t="s">
        <v>254</v>
      </c>
      <c r="J60" s="30">
        <v>41883</v>
      </c>
      <c r="K60" s="32">
        <v>100</v>
      </c>
      <c r="L60" s="32">
        <v>100</v>
      </c>
      <c r="M60" s="32">
        <v>100</v>
      </c>
      <c r="N60" s="32">
        <v>100</v>
      </c>
      <c r="O60" s="32">
        <v>100</v>
      </c>
      <c r="P60" s="32">
        <v>100</v>
      </c>
      <c r="Q60" s="32">
        <v>100</v>
      </c>
      <c r="R60" s="32">
        <v>100</v>
      </c>
      <c r="S60" s="32">
        <v>100</v>
      </c>
      <c r="T60" s="32">
        <v>100</v>
      </c>
      <c r="U60" s="32">
        <v>100</v>
      </c>
      <c r="V60" s="32">
        <v>100</v>
      </c>
      <c r="W60" s="104">
        <f t="shared" si="0"/>
        <v>100</v>
      </c>
    </row>
    <row r="61" spans="1:23" s="1" customFormat="1" ht="12" x14ac:dyDescent="0.2">
      <c r="A61" s="29">
        <v>0</v>
      </c>
      <c r="B61" s="29" t="s">
        <v>284</v>
      </c>
      <c r="C61" s="29" t="s">
        <v>19</v>
      </c>
      <c r="D61" s="29" t="s">
        <v>13</v>
      </c>
      <c r="E61" s="29" t="s">
        <v>14</v>
      </c>
      <c r="F61" s="29"/>
      <c r="G61" s="29" t="s">
        <v>20</v>
      </c>
      <c r="H61" s="29"/>
      <c r="I61" s="29" t="s">
        <v>254</v>
      </c>
      <c r="J61" s="30">
        <v>41883</v>
      </c>
      <c r="K61" s="32">
        <v>100</v>
      </c>
      <c r="L61" s="32">
        <v>100</v>
      </c>
      <c r="M61" s="32">
        <v>100</v>
      </c>
      <c r="N61" s="32">
        <v>100</v>
      </c>
      <c r="O61" s="32">
        <v>100</v>
      </c>
      <c r="P61" s="32">
        <v>100</v>
      </c>
      <c r="Q61" s="32">
        <v>100</v>
      </c>
      <c r="R61" s="32">
        <v>100</v>
      </c>
      <c r="S61" s="32">
        <v>100</v>
      </c>
      <c r="T61" s="32">
        <v>100</v>
      </c>
      <c r="U61" s="32">
        <v>100</v>
      </c>
      <c r="V61" s="32">
        <v>100</v>
      </c>
      <c r="W61" s="104">
        <f t="shared" si="0"/>
        <v>100</v>
      </c>
    </row>
    <row r="62" spans="1:23" s="1" customFormat="1" ht="12" x14ac:dyDescent="0.2">
      <c r="A62" s="29">
        <v>84580000</v>
      </c>
      <c r="B62" s="29" t="s">
        <v>285</v>
      </c>
      <c r="C62" s="29" t="s">
        <v>12</v>
      </c>
      <c r="D62" s="29" t="s">
        <v>13</v>
      </c>
      <c r="E62" s="29" t="s">
        <v>14</v>
      </c>
      <c r="F62" s="29"/>
      <c r="G62" s="29" t="s">
        <v>27</v>
      </c>
      <c r="H62" s="29"/>
      <c r="I62" s="29" t="s">
        <v>254</v>
      </c>
      <c r="J62" s="30">
        <v>41913</v>
      </c>
      <c r="K62" s="32">
        <v>100</v>
      </c>
      <c r="L62" s="32">
        <v>98</v>
      </c>
      <c r="M62" s="32">
        <v>99</v>
      </c>
      <c r="N62" s="32">
        <v>100</v>
      </c>
      <c r="O62" s="33">
        <v>82</v>
      </c>
      <c r="P62" s="32">
        <v>98</v>
      </c>
      <c r="Q62" s="31">
        <v>54</v>
      </c>
      <c r="R62" s="31">
        <v>76</v>
      </c>
      <c r="S62" s="32">
        <v>100</v>
      </c>
      <c r="T62" s="32">
        <v>93</v>
      </c>
      <c r="U62" s="31">
        <v>50</v>
      </c>
      <c r="V62" s="31">
        <v>0</v>
      </c>
      <c r="W62" s="104">
        <f t="shared" si="0"/>
        <v>79.166666666666671</v>
      </c>
    </row>
    <row r="63" spans="1:23" s="1" customFormat="1" ht="12" x14ac:dyDescent="0.2">
      <c r="A63" s="29">
        <v>2849000</v>
      </c>
      <c r="B63" s="29" t="s">
        <v>285</v>
      </c>
      <c r="C63" s="29" t="s">
        <v>19</v>
      </c>
      <c r="D63" s="29" t="s">
        <v>13</v>
      </c>
      <c r="E63" s="29" t="s">
        <v>14</v>
      </c>
      <c r="F63" s="29"/>
      <c r="G63" s="29" t="s">
        <v>20</v>
      </c>
      <c r="H63" s="29"/>
      <c r="I63" s="29" t="s">
        <v>254</v>
      </c>
      <c r="J63" s="30">
        <v>41913</v>
      </c>
      <c r="K63" s="32">
        <v>100</v>
      </c>
      <c r="L63" s="32">
        <v>98</v>
      </c>
      <c r="M63" s="32">
        <v>100</v>
      </c>
      <c r="N63" s="32">
        <v>100</v>
      </c>
      <c r="O63" s="33">
        <v>82</v>
      </c>
      <c r="P63" s="32">
        <v>98</v>
      </c>
      <c r="Q63" s="33">
        <v>87</v>
      </c>
      <c r="R63" s="32">
        <v>96</v>
      </c>
      <c r="S63" s="32">
        <v>100</v>
      </c>
      <c r="T63" s="32">
        <v>93</v>
      </c>
      <c r="U63" s="33">
        <v>87</v>
      </c>
      <c r="V63" s="32">
        <v>99</v>
      </c>
      <c r="W63" s="104">
        <f t="shared" si="0"/>
        <v>95</v>
      </c>
    </row>
    <row r="64" spans="1:23" s="1" customFormat="1" ht="12" x14ac:dyDescent="0.2">
      <c r="A64" s="29">
        <v>83300200</v>
      </c>
      <c r="B64" s="29" t="s">
        <v>286</v>
      </c>
      <c r="C64" s="29" t="s">
        <v>12</v>
      </c>
      <c r="D64" s="29" t="s">
        <v>13</v>
      </c>
      <c r="E64" s="29" t="s">
        <v>14</v>
      </c>
      <c r="F64" s="29" t="s">
        <v>72</v>
      </c>
      <c r="G64" s="29" t="s">
        <v>215</v>
      </c>
      <c r="H64" s="29" t="s">
        <v>17</v>
      </c>
      <c r="I64" s="29" t="s">
        <v>254</v>
      </c>
      <c r="J64" s="30">
        <v>35462</v>
      </c>
      <c r="K64" s="32">
        <v>100</v>
      </c>
      <c r="L64" s="32">
        <v>99</v>
      </c>
      <c r="M64" s="32">
        <v>100</v>
      </c>
      <c r="N64" s="32">
        <v>100</v>
      </c>
      <c r="O64" s="32">
        <v>100</v>
      </c>
      <c r="P64" s="32">
        <v>100</v>
      </c>
      <c r="Q64" s="32">
        <v>100</v>
      </c>
      <c r="R64" s="32">
        <v>100</v>
      </c>
      <c r="S64" s="32">
        <v>100</v>
      </c>
      <c r="T64" s="32">
        <v>99</v>
      </c>
      <c r="U64" s="32">
        <v>99</v>
      </c>
      <c r="V64" s="32">
        <v>100</v>
      </c>
      <c r="W64" s="104">
        <f t="shared" si="0"/>
        <v>99.75</v>
      </c>
    </row>
    <row r="65" spans="1:24" s="1" customFormat="1" ht="12" x14ac:dyDescent="0.2">
      <c r="A65" s="29">
        <v>2749039</v>
      </c>
      <c r="B65" s="29" t="s">
        <v>286</v>
      </c>
      <c r="C65" s="29" t="s">
        <v>19</v>
      </c>
      <c r="D65" s="29" t="s">
        <v>13</v>
      </c>
      <c r="E65" s="29" t="s">
        <v>14</v>
      </c>
      <c r="F65" s="29" t="s">
        <v>72</v>
      </c>
      <c r="G65" s="29" t="s">
        <v>20</v>
      </c>
      <c r="H65" s="29" t="s">
        <v>17</v>
      </c>
      <c r="I65" s="29" t="s">
        <v>254</v>
      </c>
      <c r="J65" s="30">
        <v>35462</v>
      </c>
      <c r="K65" s="32">
        <v>100</v>
      </c>
      <c r="L65" s="32">
        <v>98</v>
      </c>
      <c r="M65" s="32">
        <v>100</v>
      </c>
      <c r="N65" s="32">
        <v>100</v>
      </c>
      <c r="O65" s="32">
        <v>100</v>
      </c>
      <c r="P65" s="32">
        <v>100</v>
      </c>
      <c r="Q65" s="32">
        <v>100</v>
      </c>
      <c r="R65" s="31">
        <v>70</v>
      </c>
      <c r="S65" s="31">
        <v>2</v>
      </c>
      <c r="T65" s="32">
        <v>99</v>
      </c>
      <c r="U65" s="32">
        <v>99</v>
      </c>
      <c r="V65" s="32">
        <v>100</v>
      </c>
      <c r="W65" s="104">
        <f t="shared" si="0"/>
        <v>89</v>
      </c>
    </row>
    <row r="66" spans="1:24" s="1" customFormat="1" ht="12" x14ac:dyDescent="0.2">
      <c r="A66" s="29">
        <v>83892990</v>
      </c>
      <c r="B66" s="29" t="s">
        <v>287</v>
      </c>
      <c r="C66" s="29" t="s">
        <v>12</v>
      </c>
      <c r="D66" s="29" t="s">
        <v>13</v>
      </c>
      <c r="E66" s="29" t="s">
        <v>14</v>
      </c>
      <c r="F66" s="29" t="s">
        <v>72</v>
      </c>
      <c r="G66" s="29" t="s">
        <v>16</v>
      </c>
      <c r="H66" s="29" t="s">
        <v>17</v>
      </c>
      <c r="I66" s="29" t="s">
        <v>254</v>
      </c>
      <c r="J66" s="30">
        <v>35186</v>
      </c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104"/>
      <c r="X66" s="4" t="s">
        <v>556</v>
      </c>
    </row>
    <row r="67" spans="1:24" s="1" customFormat="1" ht="12" x14ac:dyDescent="0.2">
      <c r="A67" s="29">
        <v>2749046</v>
      </c>
      <c r="B67" s="29" t="s">
        <v>287</v>
      </c>
      <c r="C67" s="29" t="s">
        <v>19</v>
      </c>
      <c r="D67" s="29" t="s">
        <v>13</v>
      </c>
      <c r="E67" s="29" t="s">
        <v>14</v>
      </c>
      <c r="F67" s="29" t="s">
        <v>72</v>
      </c>
      <c r="G67" s="29" t="s">
        <v>20</v>
      </c>
      <c r="H67" s="29" t="s">
        <v>17</v>
      </c>
      <c r="I67" s="29" t="s">
        <v>254</v>
      </c>
      <c r="J67" s="30">
        <v>35186</v>
      </c>
      <c r="K67" s="50"/>
      <c r="L67" s="50"/>
      <c r="M67" s="50"/>
      <c r="N67" s="50"/>
      <c r="O67" s="50"/>
      <c r="P67" s="50"/>
      <c r="Q67" s="50"/>
      <c r="R67" s="50"/>
      <c r="S67" s="33">
        <v>81</v>
      </c>
      <c r="T67" s="31">
        <v>63</v>
      </c>
      <c r="U67" s="31">
        <v>63</v>
      </c>
      <c r="V67" s="31">
        <v>72</v>
      </c>
      <c r="W67" s="104">
        <f t="shared" si="0"/>
        <v>69.75</v>
      </c>
    </row>
    <row r="68" spans="1:24" s="1" customFormat="1" ht="12" x14ac:dyDescent="0.2">
      <c r="A68" s="29">
        <v>83105000</v>
      </c>
      <c r="B68" s="29" t="s">
        <v>288</v>
      </c>
      <c r="C68" s="29" t="s">
        <v>12</v>
      </c>
      <c r="D68" s="29" t="s">
        <v>13</v>
      </c>
      <c r="E68" s="29" t="s">
        <v>14</v>
      </c>
      <c r="F68" s="29" t="s">
        <v>72</v>
      </c>
      <c r="G68" s="29" t="s">
        <v>16</v>
      </c>
      <c r="H68" s="29" t="s">
        <v>17</v>
      </c>
      <c r="I68" s="29" t="s">
        <v>254</v>
      </c>
      <c r="J68" s="30">
        <v>38930</v>
      </c>
      <c r="K68" s="50"/>
      <c r="L68" s="50"/>
      <c r="M68" s="50"/>
      <c r="N68" s="50"/>
      <c r="O68" s="50"/>
      <c r="P68" s="50"/>
      <c r="Q68" s="50"/>
      <c r="R68" s="50"/>
      <c r="S68" s="31"/>
      <c r="T68" s="31"/>
      <c r="U68" s="31"/>
      <c r="V68" s="32">
        <v>99</v>
      </c>
      <c r="W68" s="104">
        <f t="shared" si="0"/>
        <v>99</v>
      </c>
    </row>
    <row r="69" spans="1:24" s="1" customFormat="1" ht="12" x14ac:dyDescent="0.2">
      <c r="A69" s="29">
        <v>2749037</v>
      </c>
      <c r="B69" s="29" t="s">
        <v>288</v>
      </c>
      <c r="C69" s="29" t="s">
        <v>19</v>
      </c>
      <c r="D69" s="29" t="s">
        <v>13</v>
      </c>
      <c r="E69" s="29" t="s">
        <v>14</v>
      </c>
      <c r="F69" s="29" t="s">
        <v>72</v>
      </c>
      <c r="G69" s="29" t="s">
        <v>20</v>
      </c>
      <c r="H69" s="29" t="s">
        <v>17</v>
      </c>
      <c r="I69" s="29" t="s">
        <v>254</v>
      </c>
      <c r="J69" s="30">
        <v>38930</v>
      </c>
      <c r="K69" s="32">
        <v>100</v>
      </c>
      <c r="L69" s="32">
        <v>98</v>
      </c>
      <c r="M69" s="32">
        <v>100</v>
      </c>
      <c r="N69" s="32">
        <v>100</v>
      </c>
      <c r="O69" s="32">
        <v>100</v>
      </c>
      <c r="P69" s="31">
        <v>65</v>
      </c>
      <c r="Q69" s="31">
        <v>50</v>
      </c>
      <c r="R69" s="32">
        <v>97</v>
      </c>
      <c r="S69" s="32">
        <v>100</v>
      </c>
      <c r="T69" s="32">
        <v>90</v>
      </c>
      <c r="U69" s="31">
        <v>58</v>
      </c>
      <c r="V69" s="31">
        <v>61</v>
      </c>
      <c r="W69" s="104">
        <f t="shared" ref="W69:W86" si="1">AVERAGE(K69:V69)</f>
        <v>84.916666666666671</v>
      </c>
    </row>
    <row r="70" spans="1:24" s="1" customFormat="1" ht="12" x14ac:dyDescent="0.2">
      <c r="A70" s="29">
        <v>84095500</v>
      </c>
      <c r="B70" s="29" t="s">
        <v>289</v>
      </c>
      <c r="C70" s="29" t="s">
        <v>12</v>
      </c>
      <c r="D70" s="29" t="s">
        <v>13</v>
      </c>
      <c r="E70" s="29" t="s">
        <v>14</v>
      </c>
      <c r="F70" s="29" t="s">
        <v>15</v>
      </c>
      <c r="G70" s="29" t="s">
        <v>16</v>
      </c>
      <c r="H70" s="29" t="s">
        <v>17</v>
      </c>
      <c r="I70" s="29" t="s">
        <v>254</v>
      </c>
      <c r="J70" s="30">
        <v>42095</v>
      </c>
      <c r="K70" s="32">
        <v>100</v>
      </c>
      <c r="L70" s="32">
        <v>100</v>
      </c>
      <c r="M70" s="32">
        <v>100</v>
      </c>
      <c r="N70" s="32">
        <v>100</v>
      </c>
      <c r="O70" s="32">
        <v>100</v>
      </c>
      <c r="P70" s="32">
        <v>100</v>
      </c>
      <c r="Q70" s="32">
        <v>100</v>
      </c>
      <c r="R70" s="32">
        <v>100</v>
      </c>
      <c r="S70" s="32">
        <v>100</v>
      </c>
      <c r="T70" s="32">
        <v>100</v>
      </c>
      <c r="U70" s="32">
        <v>100</v>
      </c>
      <c r="V70" s="32">
        <v>100</v>
      </c>
      <c r="W70" s="104">
        <f t="shared" si="1"/>
        <v>100</v>
      </c>
    </row>
    <row r="71" spans="1:24" s="1" customFormat="1" ht="12" x14ac:dyDescent="0.2">
      <c r="A71" s="29">
        <v>0</v>
      </c>
      <c r="B71" s="29" t="s">
        <v>289</v>
      </c>
      <c r="C71" s="29" t="s">
        <v>19</v>
      </c>
      <c r="D71" s="29" t="s">
        <v>13</v>
      </c>
      <c r="E71" s="29" t="s">
        <v>14</v>
      </c>
      <c r="F71" s="29" t="s">
        <v>15</v>
      </c>
      <c r="G71" s="29" t="s">
        <v>20</v>
      </c>
      <c r="H71" s="29" t="s">
        <v>17</v>
      </c>
      <c r="I71" s="29" t="s">
        <v>254</v>
      </c>
      <c r="J71" s="30">
        <v>42095</v>
      </c>
      <c r="K71" s="32">
        <v>100</v>
      </c>
      <c r="L71" s="32">
        <v>100</v>
      </c>
      <c r="M71" s="32">
        <v>100</v>
      </c>
      <c r="N71" s="32">
        <v>100</v>
      </c>
      <c r="O71" s="32">
        <v>100</v>
      </c>
      <c r="P71" s="32">
        <v>100</v>
      </c>
      <c r="Q71" s="32">
        <v>100</v>
      </c>
      <c r="R71" s="32">
        <v>100</v>
      </c>
      <c r="S71" s="32">
        <v>100</v>
      </c>
      <c r="T71" s="32">
        <v>100</v>
      </c>
      <c r="U71" s="32">
        <v>100</v>
      </c>
      <c r="V71" s="32">
        <v>100</v>
      </c>
      <c r="W71" s="104">
        <f t="shared" si="1"/>
        <v>100</v>
      </c>
    </row>
    <row r="72" spans="1:24" s="1" customFormat="1" ht="12" x14ac:dyDescent="0.2">
      <c r="A72" s="29">
        <v>84598002</v>
      </c>
      <c r="B72" s="29" t="s">
        <v>290</v>
      </c>
      <c r="C72" s="29" t="s">
        <v>12</v>
      </c>
      <c r="D72" s="29" t="s">
        <v>13</v>
      </c>
      <c r="E72" s="29" t="s">
        <v>14</v>
      </c>
      <c r="F72" s="29" t="s">
        <v>15</v>
      </c>
      <c r="G72" s="29" t="s">
        <v>16</v>
      </c>
      <c r="H72" s="29" t="s">
        <v>17</v>
      </c>
      <c r="I72" s="29" t="s">
        <v>254</v>
      </c>
      <c r="J72" s="30">
        <v>35765</v>
      </c>
      <c r="K72" s="32">
        <v>100</v>
      </c>
      <c r="L72" s="32">
        <v>100</v>
      </c>
      <c r="M72" s="32">
        <v>100</v>
      </c>
      <c r="N72" s="32">
        <v>98</v>
      </c>
      <c r="O72" s="32">
        <v>100</v>
      </c>
      <c r="P72" s="32">
        <v>100</v>
      </c>
      <c r="Q72" s="32">
        <v>100</v>
      </c>
      <c r="R72" s="32">
        <v>99</v>
      </c>
      <c r="S72" s="32">
        <v>95</v>
      </c>
      <c r="T72" s="32">
        <v>100</v>
      </c>
      <c r="U72" s="32">
        <v>93</v>
      </c>
      <c r="V72" s="32">
        <v>100</v>
      </c>
      <c r="W72" s="104">
        <f t="shared" si="1"/>
        <v>98.75</v>
      </c>
    </row>
    <row r="73" spans="1:24" s="1" customFormat="1" ht="12" x14ac:dyDescent="0.2">
      <c r="A73" s="29">
        <v>2848009</v>
      </c>
      <c r="B73" s="29" t="s">
        <v>290</v>
      </c>
      <c r="C73" s="29" t="s">
        <v>19</v>
      </c>
      <c r="D73" s="29" t="s">
        <v>13</v>
      </c>
      <c r="E73" s="29" t="s">
        <v>14</v>
      </c>
      <c r="F73" s="29" t="s">
        <v>15</v>
      </c>
      <c r="G73" s="29" t="s">
        <v>20</v>
      </c>
      <c r="H73" s="29" t="s">
        <v>17</v>
      </c>
      <c r="I73" s="29" t="s">
        <v>254</v>
      </c>
      <c r="J73" s="30">
        <v>35765</v>
      </c>
      <c r="K73" s="32">
        <v>100</v>
      </c>
      <c r="L73" s="32">
        <v>100</v>
      </c>
      <c r="M73" s="32">
        <v>100</v>
      </c>
      <c r="N73" s="32">
        <v>100</v>
      </c>
      <c r="O73" s="32">
        <v>100</v>
      </c>
      <c r="P73" s="32">
        <v>100</v>
      </c>
      <c r="Q73" s="32">
        <v>100</v>
      </c>
      <c r="R73" s="32">
        <v>100</v>
      </c>
      <c r="S73" s="32">
        <v>100</v>
      </c>
      <c r="T73" s="32">
        <v>100</v>
      </c>
      <c r="U73" s="32">
        <v>100</v>
      </c>
      <c r="V73" s="32">
        <v>100</v>
      </c>
      <c r="W73" s="104">
        <f t="shared" si="1"/>
        <v>100</v>
      </c>
    </row>
    <row r="74" spans="1:24" s="1" customFormat="1" ht="12" x14ac:dyDescent="0.2">
      <c r="A74" s="29">
        <v>82549000</v>
      </c>
      <c r="B74" s="29" t="s">
        <v>291</v>
      </c>
      <c r="C74" s="29" t="s">
        <v>12</v>
      </c>
      <c r="D74" s="29" t="s">
        <v>13</v>
      </c>
      <c r="E74" s="29" t="s">
        <v>14</v>
      </c>
      <c r="F74" s="29" t="s">
        <v>15</v>
      </c>
      <c r="G74" s="29" t="s">
        <v>16</v>
      </c>
      <c r="H74" s="29" t="s">
        <v>17</v>
      </c>
      <c r="I74" s="29" t="s">
        <v>254</v>
      </c>
      <c r="J74" s="30">
        <v>41487</v>
      </c>
      <c r="K74" s="31">
        <v>68</v>
      </c>
      <c r="L74" s="31">
        <v>0</v>
      </c>
      <c r="M74" s="31">
        <v>0</v>
      </c>
      <c r="N74" s="31">
        <v>0</v>
      </c>
      <c r="O74" s="31">
        <v>0</v>
      </c>
      <c r="P74" s="31">
        <v>5</v>
      </c>
      <c r="Q74" s="32">
        <v>100</v>
      </c>
      <c r="R74" s="32">
        <v>100</v>
      </c>
      <c r="S74" s="32">
        <v>99</v>
      </c>
      <c r="T74" s="31">
        <v>18</v>
      </c>
      <c r="U74" s="31">
        <v>0</v>
      </c>
      <c r="V74" s="31">
        <v>0</v>
      </c>
      <c r="W74" s="104">
        <f t="shared" si="1"/>
        <v>32.5</v>
      </c>
    </row>
    <row r="75" spans="1:24" s="1" customFormat="1" ht="12" x14ac:dyDescent="0.2">
      <c r="A75" s="29">
        <v>2649068</v>
      </c>
      <c r="B75" s="29" t="s">
        <v>291</v>
      </c>
      <c r="C75" s="29" t="s">
        <v>19</v>
      </c>
      <c r="D75" s="29" t="s">
        <v>13</v>
      </c>
      <c r="E75" s="29" t="s">
        <v>14</v>
      </c>
      <c r="F75" s="29" t="s">
        <v>15</v>
      </c>
      <c r="G75" s="29" t="s">
        <v>20</v>
      </c>
      <c r="H75" s="29" t="s">
        <v>17</v>
      </c>
      <c r="I75" s="29" t="s">
        <v>254</v>
      </c>
      <c r="J75" s="30">
        <v>41487</v>
      </c>
      <c r="K75" s="32">
        <v>100</v>
      </c>
      <c r="L75" s="32">
        <v>100</v>
      </c>
      <c r="M75" s="32">
        <v>100</v>
      </c>
      <c r="N75" s="32">
        <v>90</v>
      </c>
      <c r="O75" s="31">
        <v>72</v>
      </c>
      <c r="P75" s="31">
        <v>12</v>
      </c>
      <c r="Q75" s="32">
        <v>100</v>
      </c>
      <c r="R75" s="32">
        <v>100</v>
      </c>
      <c r="S75" s="32">
        <v>99</v>
      </c>
      <c r="T75" s="31">
        <v>18</v>
      </c>
      <c r="U75" s="31">
        <v>0</v>
      </c>
      <c r="V75" s="31">
        <v>0</v>
      </c>
      <c r="W75" s="104">
        <f t="shared" si="1"/>
        <v>65.916666666666671</v>
      </c>
    </row>
    <row r="76" spans="1:24" s="1" customFormat="1" ht="12" x14ac:dyDescent="0.2">
      <c r="A76" s="29">
        <v>83050000</v>
      </c>
      <c r="B76" s="29" t="s">
        <v>292</v>
      </c>
      <c r="C76" s="29" t="s">
        <v>12</v>
      </c>
      <c r="D76" s="29" t="s">
        <v>13</v>
      </c>
      <c r="E76" s="29" t="s">
        <v>14</v>
      </c>
      <c r="F76" s="29" t="s">
        <v>72</v>
      </c>
      <c r="G76" s="29" t="s">
        <v>215</v>
      </c>
      <c r="H76" s="29" t="s">
        <v>17</v>
      </c>
      <c r="I76" s="29" t="s">
        <v>254</v>
      </c>
      <c r="J76" s="30">
        <v>35186</v>
      </c>
      <c r="K76" s="32">
        <v>99</v>
      </c>
      <c r="L76" s="32">
        <v>98</v>
      </c>
      <c r="M76" s="32">
        <v>99</v>
      </c>
      <c r="N76" s="32">
        <v>100</v>
      </c>
      <c r="O76" s="32">
        <v>99</v>
      </c>
      <c r="P76" s="32">
        <v>99</v>
      </c>
      <c r="Q76" s="32">
        <v>100</v>
      </c>
      <c r="R76" s="32">
        <v>99</v>
      </c>
      <c r="S76" s="32">
        <v>100</v>
      </c>
      <c r="T76" s="32">
        <v>98</v>
      </c>
      <c r="U76" s="32">
        <v>97</v>
      </c>
      <c r="V76" s="32">
        <v>100</v>
      </c>
      <c r="W76" s="104">
        <f t="shared" si="1"/>
        <v>99</v>
      </c>
    </row>
    <row r="77" spans="1:24" s="1" customFormat="1" ht="12" x14ac:dyDescent="0.2">
      <c r="A77" s="29">
        <v>2749003</v>
      </c>
      <c r="B77" s="29" t="s">
        <v>292</v>
      </c>
      <c r="C77" s="29" t="s">
        <v>19</v>
      </c>
      <c r="D77" s="29" t="s">
        <v>13</v>
      </c>
      <c r="E77" s="29" t="s">
        <v>14</v>
      </c>
      <c r="F77" s="29" t="s">
        <v>72</v>
      </c>
      <c r="G77" s="29" t="s">
        <v>20</v>
      </c>
      <c r="H77" s="29" t="s">
        <v>17</v>
      </c>
      <c r="I77" s="29" t="s">
        <v>254</v>
      </c>
      <c r="J77" s="30">
        <v>35186</v>
      </c>
      <c r="K77" s="32">
        <v>99</v>
      </c>
      <c r="L77" s="33">
        <v>87</v>
      </c>
      <c r="M77" s="32">
        <v>100</v>
      </c>
      <c r="N77" s="32">
        <v>100</v>
      </c>
      <c r="O77" s="32">
        <v>100</v>
      </c>
      <c r="P77" s="32">
        <v>99</v>
      </c>
      <c r="Q77" s="32">
        <v>100</v>
      </c>
      <c r="R77" s="32">
        <v>100</v>
      </c>
      <c r="S77" s="32">
        <v>100</v>
      </c>
      <c r="T77" s="32">
        <v>99</v>
      </c>
      <c r="U77" s="32">
        <v>98</v>
      </c>
      <c r="V77" s="32">
        <v>100</v>
      </c>
      <c r="W77" s="104">
        <f t="shared" si="1"/>
        <v>98.5</v>
      </c>
    </row>
    <row r="78" spans="1:24" s="1" customFormat="1" ht="12" x14ac:dyDescent="0.2">
      <c r="A78" s="29">
        <v>72810000</v>
      </c>
      <c r="B78" s="29" t="s">
        <v>293</v>
      </c>
      <c r="C78" s="29" t="s">
        <v>12</v>
      </c>
      <c r="D78" s="29" t="s">
        <v>13</v>
      </c>
      <c r="E78" s="29" t="s">
        <v>14</v>
      </c>
      <c r="F78" s="29" t="s">
        <v>15</v>
      </c>
      <c r="G78" s="29" t="s">
        <v>16</v>
      </c>
      <c r="H78" s="29" t="s">
        <v>17</v>
      </c>
      <c r="I78" s="29" t="s">
        <v>254</v>
      </c>
      <c r="J78" s="30">
        <v>41518</v>
      </c>
      <c r="K78" s="32">
        <v>100</v>
      </c>
      <c r="L78" s="32">
        <v>100</v>
      </c>
      <c r="M78" s="32">
        <v>100</v>
      </c>
      <c r="N78" s="32">
        <v>100</v>
      </c>
      <c r="O78" s="32">
        <v>100</v>
      </c>
      <c r="P78" s="32">
        <v>100</v>
      </c>
      <c r="Q78" s="32">
        <v>100</v>
      </c>
      <c r="R78" s="32">
        <v>100</v>
      </c>
      <c r="S78" s="32">
        <v>100</v>
      </c>
      <c r="T78" s="32">
        <v>100</v>
      </c>
      <c r="U78" s="32">
        <v>100</v>
      </c>
      <c r="V78" s="32">
        <v>100</v>
      </c>
      <c r="W78" s="104">
        <f t="shared" si="1"/>
        <v>100</v>
      </c>
    </row>
    <row r="79" spans="1:24" s="1" customFormat="1" ht="12" x14ac:dyDescent="0.2">
      <c r="A79" s="29">
        <v>0</v>
      </c>
      <c r="B79" s="29" t="s">
        <v>293</v>
      </c>
      <c r="C79" s="29" t="s">
        <v>19</v>
      </c>
      <c r="D79" s="29" t="s">
        <v>13</v>
      </c>
      <c r="E79" s="29" t="s">
        <v>14</v>
      </c>
      <c r="F79" s="29" t="s">
        <v>15</v>
      </c>
      <c r="G79" s="29" t="s">
        <v>20</v>
      </c>
      <c r="H79" s="29" t="s">
        <v>17</v>
      </c>
      <c r="I79" s="29" t="s">
        <v>254</v>
      </c>
      <c r="J79" s="30">
        <v>41518</v>
      </c>
      <c r="K79" s="32">
        <v>100</v>
      </c>
      <c r="L79" s="32">
        <v>100</v>
      </c>
      <c r="M79" s="32">
        <v>100</v>
      </c>
      <c r="N79" s="32">
        <v>100</v>
      </c>
      <c r="O79" s="32">
        <v>99</v>
      </c>
      <c r="P79" s="32">
        <v>100</v>
      </c>
      <c r="Q79" s="32">
        <v>100</v>
      </c>
      <c r="R79" s="32">
        <v>100</v>
      </c>
      <c r="S79" s="32">
        <v>100</v>
      </c>
      <c r="T79" s="32">
        <v>100</v>
      </c>
      <c r="U79" s="32">
        <v>100</v>
      </c>
      <c r="V79" s="32">
        <v>100</v>
      </c>
      <c r="W79" s="104">
        <f t="shared" si="1"/>
        <v>99.916666666666671</v>
      </c>
    </row>
    <row r="80" spans="1:24" s="1" customFormat="1" ht="12" x14ac:dyDescent="0.2">
      <c r="A80" s="29">
        <v>83677000</v>
      </c>
      <c r="B80" s="29" t="s">
        <v>294</v>
      </c>
      <c r="C80" s="29" t="s">
        <v>12</v>
      </c>
      <c r="D80" s="29" t="s">
        <v>13</v>
      </c>
      <c r="E80" s="29" t="s">
        <v>14</v>
      </c>
      <c r="F80" s="29" t="s">
        <v>72</v>
      </c>
      <c r="G80" s="29" t="s">
        <v>16</v>
      </c>
      <c r="H80" s="29" t="s">
        <v>17</v>
      </c>
      <c r="I80" s="29" t="s">
        <v>254</v>
      </c>
      <c r="J80" s="30">
        <v>35186</v>
      </c>
      <c r="K80" s="32">
        <v>100</v>
      </c>
      <c r="L80" s="32">
        <v>100</v>
      </c>
      <c r="M80" s="32">
        <v>100</v>
      </c>
      <c r="N80" s="32">
        <v>100</v>
      </c>
      <c r="O80" s="32">
        <v>100</v>
      </c>
      <c r="P80" s="32">
        <v>100</v>
      </c>
      <c r="Q80" s="32">
        <v>100</v>
      </c>
      <c r="R80" s="32">
        <v>97</v>
      </c>
      <c r="S80" s="32">
        <v>100</v>
      </c>
      <c r="T80" s="32">
        <v>100</v>
      </c>
      <c r="U80" s="32">
        <v>99</v>
      </c>
      <c r="V80" s="32">
        <v>98</v>
      </c>
      <c r="W80" s="104">
        <f t="shared" si="1"/>
        <v>99.5</v>
      </c>
    </row>
    <row r="81" spans="1:23" s="1" customFormat="1" ht="12" x14ac:dyDescent="0.2">
      <c r="A81" s="29">
        <v>2649004</v>
      </c>
      <c r="B81" s="29" t="s">
        <v>294</v>
      </c>
      <c r="C81" s="29" t="s">
        <v>19</v>
      </c>
      <c r="D81" s="29" t="s">
        <v>13</v>
      </c>
      <c r="E81" s="29" t="s">
        <v>14</v>
      </c>
      <c r="F81" s="29" t="s">
        <v>72</v>
      </c>
      <c r="G81" s="29" t="s">
        <v>20</v>
      </c>
      <c r="H81" s="29" t="s">
        <v>17</v>
      </c>
      <c r="I81" s="29" t="s">
        <v>254</v>
      </c>
      <c r="J81" s="30">
        <v>35186</v>
      </c>
      <c r="K81" s="32">
        <v>100</v>
      </c>
      <c r="L81" s="32">
        <v>100</v>
      </c>
      <c r="M81" s="32">
        <v>100</v>
      </c>
      <c r="N81" s="32">
        <v>100</v>
      </c>
      <c r="O81" s="32">
        <v>100</v>
      </c>
      <c r="P81" s="32">
        <v>100</v>
      </c>
      <c r="Q81" s="32">
        <v>100</v>
      </c>
      <c r="R81" s="32">
        <v>97</v>
      </c>
      <c r="S81" s="32">
        <v>100</v>
      </c>
      <c r="T81" s="32">
        <v>100</v>
      </c>
      <c r="U81" s="32">
        <v>99</v>
      </c>
      <c r="V81" s="32">
        <v>100</v>
      </c>
      <c r="W81" s="104">
        <f t="shared" si="1"/>
        <v>99.666666666666671</v>
      </c>
    </row>
    <row r="82" spans="1:23" s="1" customFormat="1" ht="12" x14ac:dyDescent="0.2">
      <c r="A82" s="29">
        <v>84580500</v>
      </c>
      <c r="B82" s="29" t="s">
        <v>295</v>
      </c>
      <c r="C82" s="29" t="s">
        <v>12</v>
      </c>
      <c r="D82" s="29" t="s">
        <v>13</v>
      </c>
      <c r="E82" s="29" t="s">
        <v>14</v>
      </c>
      <c r="F82" s="29" t="s">
        <v>15</v>
      </c>
      <c r="G82" s="29" t="s">
        <v>16</v>
      </c>
      <c r="H82" s="29" t="s">
        <v>17</v>
      </c>
      <c r="I82" s="29" t="s">
        <v>254</v>
      </c>
      <c r="J82" s="30">
        <v>41456</v>
      </c>
      <c r="K82" s="32">
        <v>100</v>
      </c>
      <c r="L82" s="32">
        <v>100</v>
      </c>
      <c r="M82" s="32">
        <v>100</v>
      </c>
      <c r="N82" s="32">
        <v>100</v>
      </c>
      <c r="O82" s="32">
        <v>97</v>
      </c>
      <c r="P82" s="32">
        <v>100</v>
      </c>
      <c r="Q82" s="32">
        <v>100</v>
      </c>
      <c r="R82" s="32">
        <v>100</v>
      </c>
      <c r="S82" s="32">
        <v>100</v>
      </c>
      <c r="T82" s="32">
        <v>100</v>
      </c>
      <c r="U82" s="31">
        <v>9</v>
      </c>
      <c r="V82" s="31">
        <v>6</v>
      </c>
      <c r="W82" s="104">
        <f t="shared" si="1"/>
        <v>84.333333333333329</v>
      </c>
    </row>
    <row r="83" spans="1:23" s="1" customFormat="1" ht="12" x14ac:dyDescent="0.2">
      <c r="A83" s="29">
        <v>2849027</v>
      </c>
      <c r="B83" s="29" t="s">
        <v>295</v>
      </c>
      <c r="C83" s="29" t="s">
        <v>19</v>
      </c>
      <c r="D83" s="29" t="s">
        <v>13</v>
      </c>
      <c r="E83" s="29" t="s">
        <v>14</v>
      </c>
      <c r="F83" s="29" t="s">
        <v>15</v>
      </c>
      <c r="G83" s="29" t="s">
        <v>20</v>
      </c>
      <c r="H83" s="29" t="s">
        <v>17</v>
      </c>
      <c r="I83" s="29" t="s">
        <v>254</v>
      </c>
      <c r="J83" s="30">
        <v>41456</v>
      </c>
      <c r="K83" s="32">
        <v>100</v>
      </c>
      <c r="L83" s="31">
        <v>64</v>
      </c>
      <c r="M83" s="31">
        <v>0</v>
      </c>
      <c r="N83" s="32">
        <v>99</v>
      </c>
      <c r="O83" s="32">
        <v>100</v>
      </c>
      <c r="P83" s="32">
        <v>100</v>
      </c>
      <c r="Q83" s="32">
        <v>100</v>
      </c>
      <c r="R83" s="32">
        <v>100</v>
      </c>
      <c r="S83" s="32">
        <v>100</v>
      </c>
      <c r="T83" s="32">
        <v>100</v>
      </c>
      <c r="U83" s="32">
        <v>92</v>
      </c>
      <c r="V83" s="31">
        <v>57</v>
      </c>
      <c r="W83" s="104">
        <f t="shared" si="1"/>
        <v>84.333333333333329</v>
      </c>
    </row>
    <row r="84" spans="1:23" s="1" customFormat="1" ht="12" x14ac:dyDescent="0.2">
      <c r="A84" s="29">
        <v>71200000</v>
      </c>
      <c r="B84" s="29" t="s">
        <v>296</v>
      </c>
      <c r="C84" s="29" t="s">
        <v>12</v>
      </c>
      <c r="D84" s="29" t="s">
        <v>13</v>
      </c>
      <c r="E84" s="29" t="s">
        <v>14</v>
      </c>
      <c r="F84" s="29" t="s">
        <v>15</v>
      </c>
      <c r="G84" s="29" t="s">
        <v>27</v>
      </c>
      <c r="H84" s="29" t="s">
        <v>17</v>
      </c>
      <c r="I84" s="29" t="s">
        <v>254</v>
      </c>
      <c r="J84" s="30">
        <v>41456</v>
      </c>
      <c r="K84" s="32">
        <v>100</v>
      </c>
      <c r="L84" s="32">
        <v>100</v>
      </c>
      <c r="M84" s="32">
        <v>100</v>
      </c>
      <c r="N84" s="31">
        <v>58</v>
      </c>
      <c r="O84" s="31">
        <v>5</v>
      </c>
      <c r="P84" s="31">
        <v>7</v>
      </c>
      <c r="Q84" s="31">
        <v>34</v>
      </c>
      <c r="R84" s="32">
        <v>100</v>
      </c>
      <c r="S84" s="32">
        <v>100</v>
      </c>
      <c r="T84" s="32">
        <v>100</v>
      </c>
      <c r="U84" s="32">
        <v>100</v>
      </c>
      <c r="V84" s="32">
        <v>100</v>
      </c>
      <c r="W84" s="104">
        <f t="shared" si="1"/>
        <v>75.333333333333329</v>
      </c>
    </row>
    <row r="85" spans="1:23" s="1" customFormat="1" ht="12" x14ac:dyDescent="0.2">
      <c r="A85" s="29">
        <v>2749031</v>
      </c>
      <c r="B85" s="29" t="s">
        <v>296</v>
      </c>
      <c r="C85" s="29" t="s">
        <v>19</v>
      </c>
      <c r="D85" s="29" t="s">
        <v>13</v>
      </c>
      <c r="E85" s="29" t="s">
        <v>14</v>
      </c>
      <c r="F85" s="29" t="s">
        <v>15</v>
      </c>
      <c r="G85" s="29" t="s">
        <v>20</v>
      </c>
      <c r="H85" s="29" t="s">
        <v>17</v>
      </c>
      <c r="I85" s="29" t="s">
        <v>254</v>
      </c>
      <c r="J85" s="30">
        <v>41456</v>
      </c>
      <c r="K85" s="32">
        <v>100</v>
      </c>
      <c r="L85" s="32">
        <v>100</v>
      </c>
      <c r="M85" s="32">
        <v>100</v>
      </c>
      <c r="N85" s="31">
        <v>59</v>
      </c>
      <c r="O85" s="31">
        <v>7</v>
      </c>
      <c r="P85" s="31">
        <v>8</v>
      </c>
      <c r="Q85" s="31">
        <v>35</v>
      </c>
      <c r="R85" s="32">
        <v>100</v>
      </c>
      <c r="S85" s="32">
        <v>100</v>
      </c>
      <c r="T85" s="32">
        <v>100</v>
      </c>
      <c r="U85" s="32">
        <v>100</v>
      </c>
      <c r="V85" s="32">
        <v>100</v>
      </c>
      <c r="W85" s="104">
        <f t="shared" si="1"/>
        <v>75.75</v>
      </c>
    </row>
    <row r="86" spans="1:23" s="1" customFormat="1" ht="11.25" customHeight="1" x14ac:dyDescent="0.2">
      <c r="A86" s="136" t="s">
        <v>55</v>
      </c>
      <c r="B86" s="137"/>
      <c r="C86" s="137"/>
      <c r="D86" s="137"/>
      <c r="E86" s="137"/>
      <c r="F86" s="137"/>
      <c r="G86" s="137"/>
      <c r="H86" s="137"/>
      <c r="I86" s="137"/>
      <c r="J86" s="138"/>
      <c r="K86" s="51">
        <f>AVERAGE(K42:K85)</f>
        <v>92.536585365853654</v>
      </c>
      <c r="L86" s="51">
        <f t="shared" ref="L86:V86" si="2">AVERAGE(L42:L85)</f>
        <v>86.170731707317074</v>
      </c>
      <c r="M86" s="51">
        <f t="shared" si="2"/>
        <v>85.219512195121951</v>
      </c>
      <c r="N86" s="51">
        <f t="shared" si="2"/>
        <v>87.926829268292678</v>
      </c>
      <c r="O86" s="51">
        <f t="shared" si="2"/>
        <v>80.073170731707322</v>
      </c>
      <c r="P86" s="51">
        <f t="shared" si="2"/>
        <v>78.609756097560975</v>
      </c>
      <c r="Q86" s="51">
        <f t="shared" si="2"/>
        <v>83.658536585365852</v>
      </c>
      <c r="R86" s="51">
        <f t="shared" si="2"/>
        <v>92.609756097560975</v>
      </c>
      <c r="S86" s="51">
        <f t="shared" si="2"/>
        <v>90.75</v>
      </c>
      <c r="T86" s="51">
        <f t="shared" si="2"/>
        <v>86.25</v>
      </c>
      <c r="U86" s="51">
        <f t="shared" si="2"/>
        <v>81.075000000000003</v>
      </c>
      <c r="V86" s="51">
        <f t="shared" si="2"/>
        <v>82.439024390243901</v>
      </c>
      <c r="W86" s="65">
        <f t="shared" si="1"/>
        <v>85.609908536585365</v>
      </c>
    </row>
    <row r="87" spans="1:23" s="1" customFormat="1" ht="11.25" customHeight="1" x14ac:dyDescent="0.2">
      <c r="A87" s="29" t="s">
        <v>56</v>
      </c>
      <c r="B87" s="117" t="s">
        <v>57</v>
      </c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9"/>
    </row>
    <row r="88" spans="1:23" s="1" customFormat="1" ht="11.25" customHeight="1" x14ac:dyDescent="0.2">
      <c r="A88" s="29" t="s">
        <v>58</v>
      </c>
      <c r="B88" s="117" t="s">
        <v>59</v>
      </c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9"/>
    </row>
    <row r="89" spans="1:23" s="1" customFormat="1" ht="11.25" customHeight="1" x14ac:dyDescent="0.2">
      <c r="A89" s="29" t="s">
        <v>60</v>
      </c>
      <c r="B89" s="117" t="s">
        <v>61</v>
      </c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9"/>
    </row>
    <row r="90" spans="1:23" s="1" customFormat="1" ht="11.25" customHeight="1" x14ac:dyDescent="0.2">
      <c r="A90" s="29" t="s">
        <v>60</v>
      </c>
      <c r="B90" s="117" t="s">
        <v>62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9"/>
    </row>
    <row r="91" spans="1:23" s="1" customFormat="1" ht="11.25" customHeight="1" x14ac:dyDescent="0.2">
      <c r="A91" s="29" t="s">
        <v>60</v>
      </c>
      <c r="B91" s="117" t="s">
        <v>63</v>
      </c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9"/>
    </row>
    <row r="92" spans="1:23" s="1" customFormat="1" ht="11.25" customHeight="1" x14ac:dyDescent="0.2">
      <c r="A92" s="29" t="s">
        <v>64</v>
      </c>
      <c r="B92" s="117" t="s">
        <v>65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9"/>
    </row>
    <row r="93" spans="1:23" s="1" customFormat="1" ht="11.25" customHeight="1" x14ac:dyDescent="0.2">
      <c r="A93" s="120" t="s">
        <v>66</v>
      </c>
      <c r="B93" s="121"/>
      <c r="C93" s="121"/>
      <c r="D93" s="121"/>
      <c r="E93" s="121"/>
      <c r="F93" s="122"/>
      <c r="G93" s="123" t="s">
        <v>67</v>
      </c>
      <c r="H93" s="124"/>
      <c r="I93" s="124"/>
      <c r="J93" s="124"/>
      <c r="K93" s="124"/>
      <c r="L93" s="125"/>
      <c r="M93" s="126" t="s">
        <v>68</v>
      </c>
      <c r="N93" s="127"/>
      <c r="O93" s="127"/>
      <c r="P93" s="127"/>
      <c r="Q93" s="127"/>
      <c r="R93" s="128"/>
      <c r="S93" s="129" t="s">
        <v>69</v>
      </c>
      <c r="T93" s="130"/>
      <c r="U93" s="130"/>
      <c r="V93" s="130"/>
      <c r="W93" s="131"/>
    </row>
    <row r="94" spans="1:23" s="1" customFormat="1" ht="11.25" x14ac:dyDescent="0.2">
      <c r="A94" s="114" t="s">
        <v>70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6"/>
    </row>
  </sheetData>
  <mergeCells count="14">
    <mergeCell ref="A94:W94"/>
    <mergeCell ref="B90:W90"/>
    <mergeCell ref="B91:W91"/>
    <mergeCell ref="B92:W92"/>
    <mergeCell ref="A93:F93"/>
    <mergeCell ref="G93:L93"/>
    <mergeCell ref="M93:R93"/>
    <mergeCell ref="S93:W93"/>
    <mergeCell ref="B89:W89"/>
    <mergeCell ref="A1:V1"/>
    <mergeCell ref="A2:V2"/>
    <mergeCell ref="A86:J86"/>
    <mergeCell ref="B87:W87"/>
    <mergeCell ref="B88:W88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90" orientation="landscape" verticalDpi="0" r:id="rId1"/>
  <ignoredErrors>
    <ignoredError sqref="W4:W86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W28"/>
  <sheetViews>
    <sheetView showGridLines="0" workbookViewId="0">
      <pane ySplit="3" topLeftCell="A4" activePane="bottomLeft" state="frozen"/>
      <selection pane="bottomLeft" activeCell="AA24" sqref="AA24"/>
    </sheetView>
  </sheetViews>
  <sheetFormatPr defaultRowHeight="15" x14ac:dyDescent="0.25"/>
  <cols>
    <col min="1" max="1" width="10" bestFit="1" customWidth="1"/>
    <col min="2" max="2" width="19.2851562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7.5703125" bestFit="1" customWidth="1"/>
    <col min="8" max="8" width="3.85546875" bestFit="1" customWidth="1"/>
    <col min="9" max="9" width="2.42578125" bestFit="1" customWidth="1"/>
    <col min="10" max="10" width="6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3" s="1" customFormat="1" ht="12.75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</row>
    <row r="2" spans="1:23" s="1" customFormat="1" ht="12.75" x14ac:dyDescent="0.2">
      <c r="A2" s="134" t="s">
        <v>515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71"/>
    </row>
    <row r="3" spans="1:23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5" t="s">
        <v>338</v>
      </c>
    </row>
    <row r="4" spans="1:23" s="1" customFormat="1" ht="12" x14ac:dyDescent="0.2">
      <c r="A4" s="29">
        <v>50187000</v>
      </c>
      <c r="B4" s="29" t="s">
        <v>297</v>
      </c>
      <c r="C4" s="29" t="s">
        <v>12</v>
      </c>
      <c r="D4" s="29" t="s">
        <v>13</v>
      </c>
      <c r="E4" s="29" t="s">
        <v>14</v>
      </c>
      <c r="F4" s="29"/>
      <c r="G4" s="29" t="s">
        <v>27</v>
      </c>
      <c r="H4" s="29"/>
      <c r="I4" s="29" t="s">
        <v>298</v>
      </c>
      <c r="J4" s="30">
        <v>41030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10</v>
      </c>
      <c r="R4" s="31">
        <v>4</v>
      </c>
      <c r="S4" s="31">
        <v>0</v>
      </c>
      <c r="T4" s="31">
        <v>69</v>
      </c>
      <c r="U4" s="31">
        <v>74</v>
      </c>
      <c r="V4" s="31">
        <v>79</v>
      </c>
      <c r="W4" s="104">
        <f>AVERAGE(K4:V4)</f>
        <v>19.666666666666668</v>
      </c>
    </row>
    <row r="5" spans="1:23" s="1" customFormat="1" ht="12" x14ac:dyDescent="0.2">
      <c r="A5" s="29">
        <v>1037085</v>
      </c>
      <c r="B5" s="29" t="s">
        <v>297</v>
      </c>
      <c r="C5" s="29" t="s">
        <v>19</v>
      </c>
      <c r="D5" s="29" t="s">
        <v>13</v>
      </c>
      <c r="E5" s="29" t="s">
        <v>14</v>
      </c>
      <c r="F5" s="29"/>
      <c r="G5" s="29" t="s">
        <v>20</v>
      </c>
      <c r="H5" s="29"/>
      <c r="I5" s="29" t="s">
        <v>298</v>
      </c>
      <c r="J5" s="30">
        <v>41030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10</v>
      </c>
      <c r="R5" s="31">
        <v>4</v>
      </c>
      <c r="S5" s="31">
        <v>0</v>
      </c>
      <c r="T5" s="33">
        <v>86</v>
      </c>
      <c r="U5" s="32">
        <v>99</v>
      </c>
      <c r="V5" s="32">
        <v>100</v>
      </c>
      <c r="W5" s="104">
        <f t="shared" ref="W5:W20" si="0">AVERAGE(K5:V5)</f>
        <v>24.916666666666668</v>
      </c>
    </row>
    <row r="6" spans="1:23" s="1" customFormat="1" ht="12" x14ac:dyDescent="0.2">
      <c r="A6" s="29">
        <v>49695000</v>
      </c>
      <c r="B6" s="29" t="s">
        <v>299</v>
      </c>
      <c r="C6" s="29" t="s">
        <v>12</v>
      </c>
      <c r="D6" s="29" t="s">
        <v>13</v>
      </c>
      <c r="E6" s="29" t="s">
        <v>14</v>
      </c>
      <c r="F6" s="29"/>
      <c r="G6" s="29" t="s">
        <v>27</v>
      </c>
      <c r="H6" s="29"/>
      <c r="I6" s="29" t="s">
        <v>298</v>
      </c>
      <c r="J6" s="30">
        <v>41030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99</v>
      </c>
      <c r="R6" s="32">
        <v>100</v>
      </c>
      <c r="S6" s="32">
        <v>100</v>
      </c>
      <c r="T6" s="32">
        <v>98</v>
      </c>
      <c r="U6" s="32">
        <v>97</v>
      </c>
      <c r="V6" s="32">
        <v>100</v>
      </c>
      <c r="W6" s="104">
        <f t="shared" si="0"/>
        <v>99.5</v>
      </c>
    </row>
    <row r="7" spans="1:23" s="1" customFormat="1" ht="12" x14ac:dyDescent="0.2">
      <c r="A7" s="29">
        <v>1036067</v>
      </c>
      <c r="B7" s="29" t="s">
        <v>299</v>
      </c>
      <c r="C7" s="29" t="s">
        <v>19</v>
      </c>
      <c r="D7" s="29" t="s">
        <v>13</v>
      </c>
      <c r="E7" s="29" t="s">
        <v>14</v>
      </c>
      <c r="F7" s="29"/>
      <c r="G7" s="29" t="s">
        <v>20</v>
      </c>
      <c r="H7" s="29"/>
      <c r="I7" s="29" t="s">
        <v>298</v>
      </c>
      <c r="J7" s="30">
        <v>41030</v>
      </c>
      <c r="K7" s="32">
        <v>100</v>
      </c>
      <c r="L7" s="32">
        <v>100</v>
      </c>
      <c r="M7" s="32">
        <v>100</v>
      </c>
      <c r="N7" s="32">
        <v>100</v>
      </c>
      <c r="O7" s="32">
        <v>100</v>
      </c>
      <c r="P7" s="32">
        <v>100</v>
      </c>
      <c r="Q7" s="32">
        <v>99</v>
      </c>
      <c r="R7" s="32">
        <v>100</v>
      </c>
      <c r="S7" s="32">
        <v>99</v>
      </c>
      <c r="T7" s="32">
        <v>98</v>
      </c>
      <c r="U7" s="32">
        <v>97</v>
      </c>
      <c r="V7" s="32">
        <v>100</v>
      </c>
      <c r="W7" s="104">
        <f t="shared" si="0"/>
        <v>99.416666666666671</v>
      </c>
    </row>
    <row r="8" spans="1:23" s="1" customFormat="1" ht="12" x14ac:dyDescent="0.2">
      <c r="A8" s="29">
        <v>50090000</v>
      </c>
      <c r="B8" s="29" t="s">
        <v>300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27</v>
      </c>
      <c r="H8" s="29" t="s">
        <v>17</v>
      </c>
      <c r="I8" s="29" t="s">
        <v>298</v>
      </c>
      <c r="J8" s="30">
        <v>40969</v>
      </c>
      <c r="K8" s="32">
        <v>100</v>
      </c>
      <c r="L8" s="32">
        <v>99</v>
      </c>
      <c r="M8" s="32">
        <v>100</v>
      </c>
      <c r="N8" s="32">
        <v>100</v>
      </c>
      <c r="O8" s="32">
        <v>100</v>
      </c>
      <c r="P8" s="32">
        <v>100</v>
      </c>
      <c r="Q8" s="32">
        <v>100</v>
      </c>
      <c r="R8" s="32">
        <v>100</v>
      </c>
      <c r="S8" s="32">
        <v>100</v>
      </c>
      <c r="T8" s="32">
        <v>100</v>
      </c>
      <c r="U8" s="32">
        <v>100</v>
      </c>
      <c r="V8" s="32">
        <v>100</v>
      </c>
      <c r="W8" s="104">
        <f t="shared" si="0"/>
        <v>99.916666666666671</v>
      </c>
    </row>
    <row r="9" spans="1:23" s="1" customFormat="1" ht="12" x14ac:dyDescent="0.2">
      <c r="A9" s="29">
        <v>1037082</v>
      </c>
      <c r="B9" s="29" t="s">
        <v>300</v>
      </c>
      <c r="C9" s="29" t="s">
        <v>19</v>
      </c>
      <c r="D9" s="29" t="s">
        <v>13</v>
      </c>
      <c r="E9" s="29" t="s">
        <v>14</v>
      </c>
      <c r="F9" s="29" t="s">
        <v>15</v>
      </c>
      <c r="G9" s="29" t="s">
        <v>20</v>
      </c>
      <c r="H9" s="29" t="s">
        <v>17</v>
      </c>
      <c r="I9" s="29" t="s">
        <v>298</v>
      </c>
      <c r="J9" s="30">
        <v>40969</v>
      </c>
      <c r="K9" s="32">
        <v>100</v>
      </c>
      <c r="L9" s="32">
        <v>99</v>
      </c>
      <c r="M9" s="32">
        <v>100</v>
      </c>
      <c r="N9" s="32">
        <v>100</v>
      </c>
      <c r="O9" s="32">
        <v>100</v>
      </c>
      <c r="P9" s="32">
        <v>100</v>
      </c>
      <c r="Q9" s="32">
        <v>100</v>
      </c>
      <c r="R9" s="32">
        <v>100</v>
      </c>
      <c r="S9" s="32">
        <v>100</v>
      </c>
      <c r="T9" s="32">
        <v>100</v>
      </c>
      <c r="U9" s="32">
        <v>100</v>
      </c>
      <c r="V9" s="32">
        <v>100</v>
      </c>
      <c r="W9" s="104">
        <f t="shared" si="0"/>
        <v>99.916666666666671</v>
      </c>
    </row>
    <row r="10" spans="1:23" s="1" customFormat="1" ht="12" x14ac:dyDescent="0.2">
      <c r="A10" s="29">
        <v>49580000</v>
      </c>
      <c r="B10" s="29" t="s">
        <v>301</v>
      </c>
      <c r="C10" s="29" t="s">
        <v>12</v>
      </c>
      <c r="D10" s="29" t="s">
        <v>13</v>
      </c>
      <c r="E10" s="29" t="s">
        <v>14</v>
      </c>
      <c r="F10" s="29" t="s">
        <v>15</v>
      </c>
      <c r="G10" s="29" t="s">
        <v>27</v>
      </c>
      <c r="H10" s="29" t="s">
        <v>17</v>
      </c>
      <c r="I10" s="29" t="s">
        <v>298</v>
      </c>
      <c r="J10" s="30">
        <v>41000</v>
      </c>
      <c r="K10" s="32">
        <v>100</v>
      </c>
      <c r="L10" s="32">
        <v>100</v>
      </c>
      <c r="M10" s="32">
        <v>100</v>
      </c>
      <c r="N10" s="32">
        <v>100</v>
      </c>
      <c r="O10" s="32">
        <v>100</v>
      </c>
      <c r="P10" s="32">
        <v>100</v>
      </c>
      <c r="Q10" s="32">
        <v>100</v>
      </c>
      <c r="R10" s="32">
        <v>100</v>
      </c>
      <c r="S10" s="32">
        <v>100</v>
      </c>
      <c r="T10" s="32">
        <v>100</v>
      </c>
      <c r="U10" s="31">
        <v>51</v>
      </c>
      <c r="V10" s="32">
        <v>100</v>
      </c>
      <c r="W10" s="104">
        <f t="shared" si="0"/>
        <v>95.916666666666671</v>
      </c>
    </row>
    <row r="11" spans="1:23" s="1" customFormat="1" ht="12" x14ac:dyDescent="0.2">
      <c r="A11" s="29">
        <v>1037084</v>
      </c>
      <c r="B11" s="29" t="s">
        <v>301</v>
      </c>
      <c r="C11" s="29" t="s">
        <v>19</v>
      </c>
      <c r="D11" s="29" t="s">
        <v>13</v>
      </c>
      <c r="E11" s="29" t="s">
        <v>14</v>
      </c>
      <c r="F11" s="29" t="s">
        <v>15</v>
      </c>
      <c r="G11" s="29" t="s">
        <v>20</v>
      </c>
      <c r="H11" s="29" t="s">
        <v>17</v>
      </c>
      <c r="I11" s="29" t="s">
        <v>298</v>
      </c>
      <c r="J11" s="30">
        <v>41000</v>
      </c>
      <c r="K11" s="32">
        <v>100</v>
      </c>
      <c r="L11" s="32">
        <v>100</v>
      </c>
      <c r="M11" s="32">
        <v>100</v>
      </c>
      <c r="N11" s="32">
        <v>100</v>
      </c>
      <c r="O11" s="32">
        <v>100</v>
      </c>
      <c r="P11" s="32">
        <v>100</v>
      </c>
      <c r="Q11" s="32">
        <v>100</v>
      </c>
      <c r="R11" s="32">
        <v>100</v>
      </c>
      <c r="S11" s="32">
        <v>100</v>
      </c>
      <c r="T11" s="32">
        <v>100</v>
      </c>
      <c r="U11" s="31">
        <v>64</v>
      </c>
      <c r="V11" s="32">
        <v>100</v>
      </c>
      <c r="W11" s="104">
        <f t="shared" si="0"/>
        <v>97</v>
      </c>
    </row>
    <row r="12" spans="1:23" s="1" customFormat="1" ht="12" x14ac:dyDescent="0.2">
      <c r="A12" s="29">
        <v>50185000</v>
      </c>
      <c r="B12" s="29" t="s">
        <v>302</v>
      </c>
      <c r="C12" s="29" t="s">
        <v>12</v>
      </c>
      <c r="D12" s="29" t="s">
        <v>13</v>
      </c>
      <c r="E12" s="29" t="s">
        <v>14</v>
      </c>
      <c r="F12" s="29" t="s">
        <v>15</v>
      </c>
      <c r="G12" s="29" t="s">
        <v>27</v>
      </c>
      <c r="H12" s="29" t="s">
        <v>17</v>
      </c>
      <c r="I12" s="29" t="s">
        <v>298</v>
      </c>
      <c r="J12" s="30">
        <v>40969</v>
      </c>
      <c r="K12" s="32">
        <v>100</v>
      </c>
      <c r="L12" s="32">
        <v>99</v>
      </c>
      <c r="M12" s="32">
        <v>100</v>
      </c>
      <c r="N12" s="32">
        <v>100</v>
      </c>
      <c r="O12" s="32">
        <v>99</v>
      </c>
      <c r="P12" s="32">
        <v>97</v>
      </c>
      <c r="Q12" s="32">
        <v>96</v>
      </c>
      <c r="R12" s="32">
        <v>97</v>
      </c>
      <c r="S12" s="32">
        <v>99</v>
      </c>
      <c r="T12" s="32">
        <v>94</v>
      </c>
      <c r="U12" s="32">
        <v>93</v>
      </c>
      <c r="V12" s="33">
        <v>81</v>
      </c>
      <c r="W12" s="104">
        <f t="shared" si="0"/>
        <v>96.25</v>
      </c>
    </row>
    <row r="13" spans="1:23" s="1" customFormat="1" ht="12" x14ac:dyDescent="0.2">
      <c r="A13" s="29">
        <v>1037083</v>
      </c>
      <c r="B13" s="29" t="s">
        <v>302</v>
      </c>
      <c r="C13" s="29" t="s">
        <v>19</v>
      </c>
      <c r="D13" s="29" t="s">
        <v>13</v>
      </c>
      <c r="E13" s="29" t="s">
        <v>14</v>
      </c>
      <c r="F13" s="29" t="s">
        <v>15</v>
      </c>
      <c r="G13" s="29" t="s">
        <v>20</v>
      </c>
      <c r="H13" s="29" t="s">
        <v>17</v>
      </c>
      <c r="I13" s="29" t="s">
        <v>298</v>
      </c>
      <c r="J13" s="30">
        <v>40969</v>
      </c>
      <c r="K13" s="32">
        <v>100</v>
      </c>
      <c r="L13" s="32">
        <v>99</v>
      </c>
      <c r="M13" s="32">
        <v>100</v>
      </c>
      <c r="N13" s="32">
        <v>100</v>
      </c>
      <c r="O13" s="32">
        <v>98</v>
      </c>
      <c r="P13" s="32">
        <v>96</v>
      </c>
      <c r="Q13" s="32">
        <v>96</v>
      </c>
      <c r="R13" s="32">
        <v>97</v>
      </c>
      <c r="S13" s="32">
        <v>99</v>
      </c>
      <c r="T13" s="32">
        <v>94</v>
      </c>
      <c r="U13" s="32">
        <v>92</v>
      </c>
      <c r="V13" s="33">
        <v>81</v>
      </c>
      <c r="W13" s="104">
        <f t="shared" si="0"/>
        <v>96</v>
      </c>
    </row>
    <row r="14" spans="1:23" s="1" customFormat="1" ht="12" x14ac:dyDescent="0.2">
      <c r="A14" s="29">
        <v>50195000</v>
      </c>
      <c r="B14" s="29" t="s">
        <v>303</v>
      </c>
      <c r="C14" s="29" t="s">
        <v>12</v>
      </c>
      <c r="D14" s="29" t="s">
        <v>13</v>
      </c>
      <c r="E14" s="29" t="s">
        <v>14</v>
      </c>
      <c r="F14" s="29" t="s">
        <v>15</v>
      </c>
      <c r="G14" s="29" t="s">
        <v>27</v>
      </c>
      <c r="H14" s="29" t="s">
        <v>17</v>
      </c>
      <c r="I14" s="29" t="s">
        <v>298</v>
      </c>
      <c r="J14" s="30">
        <v>40969</v>
      </c>
      <c r="K14" s="32">
        <v>100</v>
      </c>
      <c r="L14" s="32">
        <v>100</v>
      </c>
      <c r="M14" s="32">
        <v>98</v>
      </c>
      <c r="N14" s="31">
        <v>29</v>
      </c>
      <c r="O14" s="31">
        <v>0</v>
      </c>
      <c r="P14" s="31">
        <v>56</v>
      </c>
      <c r="Q14" s="32">
        <v>100</v>
      </c>
      <c r="R14" s="32">
        <v>100</v>
      </c>
      <c r="S14" s="32">
        <v>100</v>
      </c>
      <c r="T14" s="32">
        <v>100</v>
      </c>
      <c r="U14" s="32">
        <v>100</v>
      </c>
      <c r="V14" s="32">
        <v>100</v>
      </c>
      <c r="W14" s="104">
        <f t="shared" si="0"/>
        <v>81.916666666666671</v>
      </c>
    </row>
    <row r="15" spans="1:23" s="1" customFormat="1" ht="12" x14ac:dyDescent="0.2">
      <c r="A15" s="29">
        <v>1137045</v>
      </c>
      <c r="B15" s="29" t="s">
        <v>303</v>
      </c>
      <c r="C15" s="29" t="s">
        <v>19</v>
      </c>
      <c r="D15" s="29" t="s">
        <v>13</v>
      </c>
      <c r="E15" s="29" t="s">
        <v>14</v>
      </c>
      <c r="F15" s="29" t="s">
        <v>15</v>
      </c>
      <c r="G15" s="29" t="s">
        <v>20</v>
      </c>
      <c r="H15" s="29" t="s">
        <v>17</v>
      </c>
      <c r="I15" s="29" t="s">
        <v>298</v>
      </c>
      <c r="J15" s="30">
        <v>40969</v>
      </c>
      <c r="K15" s="32">
        <v>100</v>
      </c>
      <c r="L15" s="32">
        <v>100</v>
      </c>
      <c r="M15" s="32">
        <v>100</v>
      </c>
      <c r="N15" s="32">
        <v>100</v>
      </c>
      <c r="O15" s="32">
        <v>100</v>
      </c>
      <c r="P15" s="32">
        <v>100</v>
      </c>
      <c r="Q15" s="32">
        <v>100</v>
      </c>
      <c r="R15" s="32">
        <v>100</v>
      </c>
      <c r="S15" s="32">
        <v>100</v>
      </c>
      <c r="T15" s="32">
        <v>100</v>
      </c>
      <c r="U15" s="32">
        <v>100</v>
      </c>
      <c r="V15" s="32">
        <v>100</v>
      </c>
      <c r="W15" s="104">
        <f t="shared" si="0"/>
        <v>100</v>
      </c>
    </row>
    <row r="16" spans="1:23" s="1" customFormat="1" ht="12" x14ac:dyDescent="0.2">
      <c r="A16" s="29">
        <v>50187300</v>
      </c>
      <c r="B16" s="29" t="s">
        <v>304</v>
      </c>
      <c r="C16" s="29" t="s">
        <v>12</v>
      </c>
      <c r="D16" s="29" t="s">
        <v>13</v>
      </c>
      <c r="E16" s="29" t="s">
        <v>14</v>
      </c>
      <c r="F16" s="29"/>
      <c r="G16" s="29" t="s">
        <v>27</v>
      </c>
      <c r="H16" s="29"/>
      <c r="I16" s="29" t="s">
        <v>298</v>
      </c>
      <c r="J16" s="30">
        <v>41913</v>
      </c>
      <c r="K16" s="32">
        <v>100</v>
      </c>
      <c r="L16" s="32">
        <v>95</v>
      </c>
      <c r="M16" s="32">
        <v>95</v>
      </c>
      <c r="N16" s="32">
        <v>98</v>
      </c>
      <c r="O16" s="32">
        <v>99</v>
      </c>
      <c r="P16" s="32">
        <v>94</v>
      </c>
      <c r="Q16" s="32">
        <v>91</v>
      </c>
      <c r="R16" s="31">
        <v>12</v>
      </c>
      <c r="S16" s="31">
        <v>0</v>
      </c>
      <c r="T16" s="32">
        <v>100</v>
      </c>
      <c r="U16" s="31">
        <v>76</v>
      </c>
      <c r="V16" s="31">
        <v>0</v>
      </c>
      <c r="W16" s="104">
        <f t="shared" si="0"/>
        <v>71.666666666666671</v>
      </c>
    </row>
    <row r="17" spans="1:23" s="1" customFormat="1" ht="12" x14ac:dyDescent="0.2">
      <c r="A17" s="29">
        <v>0</v>
      </c>
      <c r="B17" s="29" t="s">
        <v>304</v>
      </c>
      <c r="C17" s="29" t="s">
        <v>19</v>
      </c>
      <c r="D17" s="29" t="s">
        <v>13</v>
      </c>
      <c r="E17" s="29" t="s">
        <v>14</v>
      </c>
      <c r="F17" s="29"/>
      <c r="G17" s="29" t="s">
        <v>20</v>
      </c>
      <c r="H17" s="29"/>
      <c r="I17" s="29" t="s">
        <v>298</v>
      </c>
      <c r="J17" s="30">
        <v>41913</v>
      </c>
      <c r="K17" s="32">
        <v>100</v>
      </c>
      <c r="L17" s="32">
        <v>93</v>
      </c>
      <c r="M17" s="32">
        <v>100</v>
      </c>
      <c r="N17" s="32">
        <v>100</v>
      </c>
      <c r="O17" s="32">
        <v>100</v>
      </c>
      <c r="P17" s="32">
        <v>100</v>
      </c>
      <c r="Q17" s="32">
        <v>91</v>
      </c>
      <c r="R17" s="31">
        <v>12</v>
      </c>
      <c r="S17" s="31">
        <v>11</v>
      </c>
      <c r="T17" s="32">
        <v>100</v>
      </c>
      <c r="U17" s="31">
        <v>76</v>
      </c>
      <c r="V17" s="31">
        <v>0</v>
      </c>
      <c r="W17" s="104">
        <f t="shared" si="0"/>
        <v>73.583333333333329</v>
      </c>
    </row>
    <row r="18" spans="1:23" s="1" customFormat="1" ht="12" x14ac:dyDescent="0.2">
      <c r="A18" s="29">
        <v>50192000</v>
      </c>
      <c r="B18" s="29" t="s">
        <v>305</v>
      </c>
      <c r="C18" s="29" t="s">
        <v>12</v>
      </c>
      <c r="D18" s="29" t="s">
        <v>13</v>
      </c>
      <c r="E18" s="29" t="s">
        <v>14</v>
      </c>
      <c r="F18" s="29" t="s">
        <v>15</v>
      </c>
      <c r="G18" s="29" t="s">
        <v>27</v>
      </c>
      <c r="H18" s="29" t="s">
        <v>17</v>
      </c>
      <c r="I18" s="29" t="s">
        <v>298</v>
      </c>
      <c r="J18" s="30">
        <v>40969</v>
      </c>
      <c r="K18" s="32">
        <v>92</v>
      </c>
      <c r="L18" s="32">
        <v>98</v>
      </c>
      <c r="M18" s="32">
        <v>96</v>
      </c>
      <c r="N18" s="31">
        <v>79</v>
      </c>
      <c r="O18" s="32">
        <v>98</v>
      </c>
      <c r="P18" s="32">
        <v>100</v>
      </c>
      <c r="Q18" s="32">
        <v>100</v>
      </c>
      <c r="R18" s="32">
        <v>100</v>
      </c>
      <c r="S18" s="32">
        <v>100</v>
      </c>
      <c r="T18" s="32">
        <v>100</v>
      </c>
      <c r="U18" s="32">
        <v>100</v>
      </c>
      <c r="V18" s="32">
        <v>100</v>
      </c>
      <c r="W18" s="104">
        <f t="shared" si="0"/>
        <v>96.916666666666671</v>
      </c>
    </row>
    <row r="19" spans="1:23" s="1" customFormat="1" ht="12" x14ac:dyDescent="0.2">
      <c r="A19" s="29">
        <v>1037081</v>
      </c>
      <c r="B19" s="29" t="s">
        <v>305</v>
      </c>
      <c r="C19" s="29" t="s">
        <v>19</v>
      </c>
      <c r="D19" s="29" t="s">
        <v>13</v>
      </c>
      <c r="E19" s="29" t="s">
        <v>14</v>
      </c>
      <c r="F19" s="29" t="s">
        <v>15</v>
      </c>
      <c r="G19" s="29" t="s">
        <v>20</v>
      </c>
      <c r="H19" s="29" t="s">
        <v>17</v>
      </c>
      <c r="I19" s="29" t="s">
        <v>298</v>
      </c>
      <c r="J19" s="30">
        <v>40969</v>
      </c>
      <c r="K19" s="32">
        <v>92</v>
      </c>
      <c r="L19" s="32">
        <v>98</v>
      </c>
      <c r="M19" s="32">
        <v>95</v>
      </c>
      <c r="N19" s="31">
        <v>78</v>
      </c>
      <c r="O19" s="32">
        <v>98</v>
      </c>
      <c r="P19" s="32">
        <v>100</v>
      </c>
      <c r="Q19" s="32">
        <v>100</v>
      </c>
      <c r="R19" s="32">
        <v>100</v>
      </c>
      <c r="S19" s="32">
        <v>100</v>
      </c>
      <c r="T19" s="32">
        <v>100</v>
      </c>
      <c r="U19" s="32">
        <v>100</v>
      </c>
      <c r="V19" s="32">
        <v>100</v>
      </c>
      <c r="W19" s="104">
        <f t="shared" si="0"/>
        <v>96.75</v>
      </c>
    </row>
    <row r="20" spans="1:23" s="1" customFormat="1" ht="12.75" x14ac:dyDescent="0.2">
      <c r="A20" s="136" t="s">
        <v>55</v>
      </c>
      <c r="B20" s="137"/>
      <c r="C20" s="137"/>
      <c r="D20" s="137"/>
      <c r="E20" s="137"/>
      <c r="F20" s="137"/>
      <c r="G20" s="137"/>
      <c r="H20" s="137"/>
      <c r="I20" s="137"/>
      <c r="J20" s="138"/>
      <c r="K20" s="33">
        <v>87</v>
      </c>
      <c r="L20" s="33">
        <v>86</v>
      </c>
      <c r="M20" s="33">
        <v>87</v>
      </c>
      <c r="N20" s="32">
        <v>80</v>
      </c>
      <c r="O20" s="33">
        <v>81</v>
      </c>
      <c r="P20" s="33">
        <v>84</v>
      </c>
      <c r="Q20" s="33">
        <v>87</v>
      </c>
      <c r="R20" s="31">
        <v>77</v>
      </c>
      <c r="S20" s="31">
        <v>76</v>
      </c>
      <c r="T20" s="32">
        <v>96</v>
      </c>
      <c r="U20" s="33">
        <v>89</v>
      </c>
      <c r="V20" s="33">
        <v>84</v>
      </c>
      <c r="W20" s="65">
        <f t="shared" si="0"/>
        <v>84.5</v>
      </c>
    </row>
    <row r="21" spans="1:23" s="1" customFormat="1" ht="11.25" x14ac:dyDescent="0.2">
      <c r="A21" s="29" t="s">
        <v>56</v>
      </c>
      <c r="B21" s="117" t="s">
        <v>57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9"/>
    </row>
    <row r="22" spans="1:23" s="1" customFormat="1" ht="11.25" x14ac:dyDescent="0.2">
      <c r="A22" s="29" t="s">
        <v>58</v>
      </c>
      <c r="B22" s="117" t="s">
        <v>59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9"/>
    </row>
    <row r="23" spans="1:23" s="1" customFormat="1" ht="11.25" x14ac:dyDescent="0.2">
      <c r="A23" s="29" t="s">
        <v>60</v>
      </c>
      <c r="B23" s="117" t="s">
        <v>61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9"/>
    </row>
    <row r="24" spans="1:23" s="1" customFormat="1" ht="11.25" x14ac:dyDescent="0.2">
      <c r="A24" s="29" t="s">
        <v>60</v>
      </c>
      <c r="B24" s="117" t="s">
        <v>62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9"/>
    </row>
    <row r="25" spans="1:23" s="1" customFormat="1" ht="11.25" x14ac:dyDescent="0.2">
      <c r="A25" s="29" t="s">
        <v>60</v>
      </c>
      <c r="B25" s="117" t="s">
        <v>63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9"/>
    </row>
    <row r="26" spans="1:23" s="1" customFormat="1" ht="11.25" x14ac:dyDescent="0.2">
      <c r="A26" s="29" t="s">
        <v>64</v>
      </c>
      <c r="B26" s="117" t="s">
        <v>65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9"/>
    </row>
    <row r="27" spans="1:23" s="1" customFormat="1" ht="11.25" x14ac:dyDescent="0.2">
      <c r="A27" s="120" t="s">
        <v>66</v>
      </c>
      <c r="B27" s="121"/>
      <c r="C27" s="121"/>
      <c r="D27" s="121"/>
      <c r="E27" s="121"/>
      <c r="F27" s="122"/>
      <c r="G27" s="123" t="s">
        <v>67</v>
      </c>
      <c r="H27" s="124"/>
      <c r="I27" s="124"/>
      <c r="J27" s="124"/>
      <c r="K27" s="124"/>
      <c r="L27" s="125"/>
      <c r="M27" s="126" t="s">
        <v>68</v>
      </c>
      <c r="N27" s="127"/>
      <c r="O27" s="127"/>
      <c r="P27" s="127"/>
      <c r="Q27" s="127"/>
      <c r="R27" s="128"/>
      <c r="S27" s="129" t="s">
        <v>69</v>
      </c>
      <c r="T27" s="130"/>
      <c r="U27" s="130"/>
      <c r="V27" s="130"/>
      <c r="W27" s="131"/>
    </row>
    <row r="28" spans="1:23" s="1" customFormat="1" ht="11.25" x14ac:dyDescent="0.2">
      <c r="A28" s="114" t="s">
        <v>70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6"/>
    </row>
  </sheetData>
  <mergeCells count="14">
    <mergeCell ref="A28:W28"/>
    <mergeCell ref="B24:W24"/>
    <mergeCell ref="B25:W25"/>
    <mergeCell ref="B26:W26"/>
    <mergeCell ref="A27:F27"/>
    <mergeCell ref="G27:L27"/>
    <mergeCell ref="M27:R27"/>
    <mergeCell ref="S27:W27"/>
    <mergeCell ref="B23:W23"/>
    <mergeCell ref="A1:V1"/>
    <mergeCell ref="A2:V2"/>
    <mergeCell ref="A20:J20"/>
    <mergeCell ref="B21:W21"/>
    <mergeCell ref="B22:W22"/>
  </mergeCells>
  <printOptions horizontalCentered="1"/>
  <pageMargins left="0.19685039370078741" right="0.19685039370078741" top="0.39370078740157483" bottom="0.19685039370078741" header="0.19685039370078741" footer="0.19685039370078741"/>
  <pageSetup paperSize="9" orientation="landscape" verticalDpi="0" r:id="rId1"/>
  <ignoredErrors>
    <ignoredError sqref="W4:W20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W52"/>
  <sheetViews>
    <sheetView showGridLines="0" workbookViewId="0">
      <pane ySplit="3" topLeftCell="A4" activePane="bottomLeft" state="frozen"/>
      <selection pane="bottomLeft" activeCell="AB20" sqref="AB20"/>
    </sheetView>
  </sheetViews>
  <sheetFormatPr defaultRowHeight="15" x14ac:dyDescent="0.25"/>
  <cols>
    <col min="1" max="1" width="10" bestFit="1" customWidth="1"/>
    <col min="2" max="2" width="28.8554687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9.85546875" bestFit="1" customWidth="1"/>
    <col min="8" max="8" width="3.85546875" bestFit="1" customWidth="1"/>
    <col min="9" max="9" width="2.5703125" bestFit="1" customWidth="1"/>
    <col min="10" max="10" width="6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3" s="1" customFormat="1" ht="12.75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</row>
    <row r="2" spans="1:23" s="1" customFormat="1" ht="12.75" customHeight="1" x14ac:dyDescent="0.2">
      <c r="A2" s="134" t="s">
        <v>514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71"/>
    </row>
    <row r="3" spans="1:23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5" t="s">
        <v>338</v>
      </c>
    </row>
    <row r="4" spans="1:23" s="1" customFormat="1" ht="12" x14ac:dyDescent="0.2">
      <c r="A4" s="29">
        <v>62654500</v>
      </c>
      <c r="B4" s="29" t="s">
        <v>452</v>
      </c>
      <c r="C4" s="29" t="s">
        <v>12</v>
      </c>
      <c r="D4" s="29" t="s">
        <v>13</v>
      </c>
      <c r="E4" s="29" t="s">
        <v>14</v>
      </c>
      <c r="F4" s="29"/>
      <c r="G4" s="29" t="s">
        <v>16</v>
      </c>
      <c r="H4" s="29"/>
      <c r="I4" s="29" t="s">
        <v>183</v>
      </c>
      <c r="J4" s="30">
        <v>41730</v>
      </c>
      <c r="K4" s="31">
        <v>21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104">
        <f>AVERAGE(K4:V4)</f>
        <v>1.75</v>
      </c>
    </row>
    <row r="5" spans="1:23" s="1" customFormat="1" ht="12" x14ac:dyDescent="0.2">
      <c r="A5" s="29">
        <v>2346447</v>
      </c>
      <c r="B5" s="29" t="s">
        <v>452</v>
      </c>
      <c r="C5" s="29" t="s">
        <v>19</v>
      </c>
      <c r="D5" s="29" t="s">
        <v>13</v>
      </c>
      <c r="E5" s="29" t="s">
        <v>14</v>
      </c>
      <c r="F5" s="29"/>
      <c r="G5" s="29" t="s">
        <v>20</v>
      </c>
      <c r="H5" s="29"/>
      <c r="I5" s="29" t="s">
        <v>183</v>
      </c>
      <c r="J5" s="30">
        <v>41730</v>
      </c>
      <c r="K5" s="31">
        <v>21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2</v>
      </c>
      <c r="S5" s="31">
        <v>1</v>
      </c>
      <c r="T5" s="31">
        <v>0</v>
      </c>
      <c r="U5" s="31">
        <v>0</v>
      </c>
      <c r="V5" s="31">
        <v>0</v>
      </c>
      <c r="W5" s="104">
        <f t="shared" ref="W5:W44" si="0">AVERAGE(K5:V5)</f>
        <v>2</v>
      </c>
    </row>
    <row r="6" spans="1:23" s="1" customFormat="1" ht="12" x14ac:dyDescent="0.2">
      <c r="A6" s="29">
        <v>61888500</v>
      </c>
      <c r="B6" s="29" t="s">
        <v>453</v>
      </c>
      <c r="C6" s="29" t="s">
        <v>12</v>
      </c>
      <c r="D6" s="29" t="s">
        <v>13</v>
      </c>
      <c r="E6" s="29" t="s">
        <v>14</v>
      </c>
      <c r="F6" s="29"/>
      <c r="G6" s="29" t="s">
        <v>27</v>
      </c>
      <c r="H6" s="29"/>
      <c r="I6" s="29" t="s">
        <v>183</v>
      </c>
      <c r="J6" s="30">
        <v>42217</v>
      </c>
      <c r="K6" s="32">
        <v>100</v>
      </c>
      <c r="L6" s="31">
        <v>51</v>
      </c>
      <c r="M6" s="33">
        <v>82</v>
      </c>
      <c r="N6" s="32">
        <v>99</v>
      </c>
      <c r="O6" s="32">
        <v>100</v>
      </c>
      <c r="P6" s="32">
        <v>99</v>
      </c>
      <c r="Q6" s="32">
        <v>99</v>
      </c>
      <c r="R6" s="32">
        <v>99</v>
      </c>
      <c r="S6" s="32">
        <v>99</v>
      </c>
      <c r="T6" s="32">
        <v>100</v>
      </c>
      <c r="U6" s="32">
        <v>100</v>
      </c>
      <c r="V6" s="32">
        <v>100</v>
      </c>
      <c r="W6" s="104">
        <f t="shared" si="0"/>
        <v>94</v>
      </c>
    </row>
    <row r="7" spans="1:23" s="1" customFormat="1" ht="12" x14ac:dyDescent="0.2">
      <c r="A7" s="29">
        <v>2247270</v>
      </c>
      <c r="B7" s="29" t="s">
        <v>453</v>
      </c>
      <c r="C7" s="29" t="s">
        <v>19</v>
      </c>
      <c r="D7" s="29" t="s">
        <v>13</v>
      </c>
      <c r="E7" s="29" t="s">
        <v>14</v>
      </c>
      <c r="F7" s="29"/>
      <c r="G7" s="29" t="s">
        <v>20</v>
      </c>
      <c r="H7" s="29"/>
      <c r="I7" s="29" t="s">
        <v>183</v>
      </c>
      <c r="J7" s="30">
        <v>42217</v>
      </c>
      <c r="K7" s="31">
        <v>49</v>
      </c>
      <c r="L7" s="31">
        <v>0</v>
      </c>
      <c r="M7" s="31">
        <v>76</v>
      </c>
      <c r="N7" s="32">
        <v>99</v>
      </c>
      <c r="O7" s="32">
        <v>100</v>
      </c>
      <c r="P7" s="32">
        <v>99</v>
      </c>
      <c r="Q7" s="32">
        <v>99</v>
      </c>
      <c r="R7" s="32">
        <v>99</v>
      </c>
      <c r="S7" s="32">
        <v>99</v>
      </c>
      <c r="T7" s="32">
        <v>100</v>
      </c>
      <c r="U7" s="32">
        <v>99</v>
      </c>
      <c r="V7" s="32">
        <v>100</v>
      </c>
      <c r="W7" s="104">
        <f t="shared" si="0"/>
        <v>84.916666666666671</v>
      </c>
    </row>
    <row r="8" spans="1:23" s="1" customFormat="1" ht="12" x14ac:dyDescent="0.2">
      <c r="A8" s="29">
        <v>81530000</v>
      </c>
      <c r="B8" s="29" t="s">
        <v>454</v>
      </c>
      <c r="C8" s="29" t="s">
        <v>12</v>
      </c>
      <c r="D8" s="29" t="s">
        <v>13</v>
      </c>
      <c r="E8" s="29" t="s">
        <v>14</v>
      </c>
      <c r="F8" s="29"/>
      <c r="G8" s="29" t="s">
        <v>27</v>
      </c>
      <c r="H8" s="29"/>
      <c r="I8" s="29" t="s">
        <v>183</v>
      </c>
      <c r="J8" s="30">
        <v>42248</v>
      </c>
      <c r="K8" s="33">
        <v>83</v>
      </c>
      <c r="L8" s="32">
        <v>98</v>
      </c>
      <c r="M8" s="32">
        <v>100</v>
      </c>
      <c r="N8" s="32">
        <v>100</v>
      </c>
      <c r="O8" s="32">
        <v>100</v>
      </c>
      <c r="P8" s="32">
        <v>91</v>
      </c>
      <c r="Q8" s="31">
        <v>68</v>
      </c>
      <c r="R8" s="31">
        <v>63</v>
      </c>
      <c r="S8" s="32">
        <v>97</v>
      </c>
      <c r="T8" s="32">
        <v>94</v>
      </c>
      <c r="U8" s="32">
        <v>99</v>
      </c>
      <c r="V8" s="32">
        <v>97</v>
      </c>
      <c r="W8" s="104">
        <f t="shared" si="0"/>
        <v>90.833333333333329</v>
      </c>
    </row>
    <row r="9" spans="1:23" s="1" customFormat="1" ht="12" x14ac:dyDescent="0.2">
      <c r="A9" s="29">
        <v>2447042</v>
      </c>
      <c r="B9" s="29" t="s">
        <v>454</v>
      </c>
      <c r="C9" s="29" t="s">
        <v>19</v>
      </c>
      <c r="D9" s="29" t="s">
        <v>13</v>
      </c>
      <c r="E9" s="29" t="s">
        <v>14</v>
      </c>
      <c r="F9" s="29"/>
      <c r="G9" s="29" t="s">
        <v>20</v>
      </c>
      <c r="H9" s="29"/>
      <c r="I9" s="29" t="s">
        <v>183</v>
      </c>
      <c r="J9" s="30">
        <v>42248</v>
      </c>
      <c r="K9" s="33">
        <v>83</v>
      </c>
      <c r="L9" s="32">
        <v>98</v>
      </c>
      <c r="M9" s="32">
        <v>100</v>
      </c>
      <c r="N9" s="32">
        <v>100</v>
      </c>
      <c r="O9" s="32">
        <v>100</v>
      </c>
      <c r="P9" s="32">
        <v>91</v>
      </c>
      <c r="Q9" s="31">
        <v>68</v>
      </c>
      <c r="R9" s="31">
        <v>63</v>
      </c>
      <c r="S9" s="32">
        <v>97</v>
      </c>
      <c r="T9" s="32">
        <v>94</v>
      </c>
      <c r="U9" s="32">
        <v>98</v>
      </c>
      <c r="V9" s="32">
        <v>98</v>
      </c>
      <c r="W9" s="104">
        <f t="shared" si="0"/>
        <v>90.833333333333329</v>
      </c>
    </row>
    <row r="10" spans="1:23" s="1" customFormat="1" ht="12" x14ac:dyDescent="0.2">
      <c r="A10" s="29">
        <v>81360000</v>
      </c>
      <c r="B10" s="29" t="s">
        <v>455</v>
      </c>
      <c r="C10" s="29" t="s">
        <v>12</v>
      </c>
      <c r="D10" s="29" t="s">
        <v>13</v>
      </c>
      <c r="E10" s="29" t="s">
        <v>14</v>
      </c>
      <c r="F10" s="29"/>
      <c r="G10" s="29" t="s">
        <v>27</v>
      </c>
      <c r="H10" s="29"/>
      <c r="I10" s="29" t="s">
        <v>183</v>
      </c>
      <c r="J10" s="30">
        <v>41760</v>
      </c>
      <c r="K10" s="31">
        <v>47</v>
      </c>
      <c r="L10" s="32">
        <v>100</v>
      </c>
      <c r="M10" s="32">
        <v>100</v>
      </c>
      <c r="N10" s="32">
        <v>100</v>
      </c>
      <c r="O10" s="32">
        <v>100</v>
      </c>
      <c r="P10" s="32">
        <v>100</v>
      </c>
      <c r="Q10" s="32">
        <v>100</v>
      </c>
      <c r="R10" s="32">
        <v>100</v>
      </c>
      <c r="S10" s="32">
        <v>100</v>
      </c>
      <c r="T10" s="32">
        <v>100</v>
      </c>
      <c r="U10" s="32">
        <v>100</v>
      </c>
      <c r="V10" s="32">
        <v>100</v>
      </c>
      <c r="W10" s="104">
        <f t="shared" si="0"/>
        <v>95.583333333333329</v>
      </c>
    </row>
    <row r="11" spans="1:23" s="1" customFormat="1" ht="12" x14ac:dyDescent="0.2">
      <c r="A11" s="29">
        <v>2448077</v>
      </c>
      <c r="B11" s="29" t="s">
        <v>455</v>
      </c>
      <c r="C11" s="29" t="s">
        <v>19</v>
      </c>
      <c r="D11" s="29" t="s">
        <v>13</v>
      </c>
      <c r="E11" s="29" t="s">
        <v>14</v>
      </c>
      <c r="F11" s="29"/>
      <c r="G11" s="29" t="s">
        <v>20</v>
      </c>
      <c r="H11" s="29"/>
      <c r="I11" s="29" t="s">
        <v>183</v>
      </c>
      <c r="J11" s="30">
        <v>41760</v>
      </c>
      <c r="K11" s="31">
        <v>48</v>
      </c>
      <c r="L11" s="32">
        <v>100</v>
      </c>
      <c r="M11" s="32">
        <v>100</v>
      </c>
      <c r="N11" s="32">
        <v>100</v>
      </c>
      <c r="O11" s="32">
        <v>100</v>
      </c>
      <c r="P11" s="32">
        <v>100</v>
      </c>
      <c r="Q11" s="32">
        <v>100</v>
      </c>
      <c r="R11" s="32">
        <v>100</v>
      </c>
      <c r="S11" s="32">
        <v>100</v>
      </c>
      <c r="T11" s="32">
        <v>100</v>
      </c>
      <c r="U11" s="32">
        <v>100</v>
      </c>
      <c r="V11" s="32">
        <v>100</v>
      </c>
      <c r="W11" s="104">
        <f t="shared" si="0"/>
        <v>95.666666666666671</v>
      </c>
    </row>
    <row r="12" spans="1:23" s="1" customFormat="1" ht="12" x14ac:dyDescent="0.2">
      <c r="A12" s="29">
        <v>81337000</v>
      </c>
      <c r="B12" s="29" t="s">
        <v>456</v>
      </c>
      <c r="C12" s="29" t="s">
        <v>12</v>
      </c>
      <c r="D12" s="29" t="s">
        <v>13</v>
      </c>
      <c r="E12" s="29" t="s">
        <v>14</v>
      </c>
      <c r="F12" s="29"/>
      <c r="G12" s="29" t="s">
        <v>27</v>
      </c>
      <c r="H12" s="29"/>
      <c r="I12" s="29" t="s">
        <v>183</v>
      </c>
      <c r="J12" s="30">
        <v>42248</v>
      </c>
      <c r="K12" s="33">
        <v>82</v>
      </c>
      <c r="L12" s="32">
        <v>98</v>
      </c>
      <c r="M12" s="32">
        <v>100</v>
      </c>
      <c r="N12" s="32">
        <v>100</v>
      </c>
      <c r="O12" s="32">
        <v>100</v>
      </c>
      <c r="P12" s="32">
        <v>90</v>
      </c>
      <c r="Q12" s="32">
        <v>100</v>
      </c>
      <c r="R12" s="31">
        <v>63</v>
      </c>
      <c r="S12" s="32">
        <v>97</v>
      </c>
      <c r="T12" s="32">
        <v>100</v>
      </c>
      <c r="U12" s="32">
        <v>100</v>
      </c>
      <c r="V12" s="32">
        <v>100</v>
      </c>
      <c r="W12" s="104">
        <f t="shared" si="0"/>
        <v>94.166666666666671</v>
      </c>
    </row>
    <row r="13" spans="1:23" s="1" customFormat="1" ht="12" x14ac:dyDescent="0.2">
      <c r="A13" s="29">
        <v>2448083</v>
      </c>
      <c r="B13" s="29" t="s">
        <v>456</v>
      </c>
      <c r="C13" s="29" t="s">
        <v>19</v>
      </c>
      <c r="D13" s="29" t="s">
        <v>13</v>
      </c>
      <c r="E13" s="29" t="s">
        <v>14</v>
      </c>
      <c r="F13" s="29"/>
      <c r="G13" s="29" t="s">
        <v>20</v>
      </c>
      <c r="H13" s="29"/>
      <c r="I13" s="29" t="s">
        <v>183</v>
      </c>
      <c r="J13" s="30">
        <v>42248</v>
      </c>
      <c r="K13" s="33">
        <v>82</v>
      </c>
      <c r="L13" s="32">
        <v>98</v>
      </c>
      <c r="M13" s="32">
        <v>100</v>
      </c>
      <c r="N13" s="32">
        <v>100</v>
      </c>
      <c r="O13" s="32">
        <v>100</v>
      </c>
      <c r="P13" s="32">
        <v>90</v>
      </c>
      <c r="Q13" s="32">
        <v>100</v>
      </c>
      <c r="R13" s="31">
        <v>63</v>
      </c>
      <c r="S13" s="32">
        <v>97</v>
      </c>
      <c r="T13" s="32">
        <v>100</v>
      </c>
      <c r="U13" s="32">
        <v>100</v>
      </c>
      <c r="V13" s="32">
        <v>100</v>
      </c>
      <c r="W13" s="104">
        <f t="shared" si="0"/>
        <v>94.166666666666671</v>
      </c>
    </row>
    <row r="14" spans="1:23" s="1" customFormat="1" ht="12" x14ac:dyDescent="0.2">
      <c r="A14" s="29">
        <v>81880000</v>
      </c>
      <c r="B14" s="29" t="s">
        <v>457</v>
      </c>
      <c r="C14" s="29" t="s">
        <v>12</v>
      </c>
      <c r="D14" s="29" t="s">
        <v>13</v>
      </c>
      <c r="E14" s="29" t="s">
        <v>14</v>
      </c>
      <c r="F14" s="29" t="s">
        <v>152</v>
      </c>
      <c r="G14" s="29" t="s">
        <v>27</v>
      </c>
      <c r="H14" s="29" t="s">
        <v>78</v>
      </c>
      <c r="I14" s="29" t="s">
        <v>183</v>
      </c>
      <c r="J14" s="30">
        <v>40634</v>
      </c>
      <c r="K14" s="33">
        <v>84</v>
      </c>
      <c r="L14" s="32">
        <v>100</v>
      </c>
      <c r="M14" s="31">
        <v>64</v>
      </c>
      <c r="N14" s="31">
        <v>74</v>
      </c>
      <c r="O14" s="32">
        <v>100</v>
      </c>
      <c r="P14" s="31">
        <v>55</v>
      </c>
      <c r="Q14" s="33">
        <v>86</v>
      </c>
      <c r="R14" s="31">
        <v>36</v>
      </c>
      <c r="S14" s="31">
        <v>78</v>
      </c>
      <c r="T14" s="31">
        <v>27</v>
      </c>
      <c r="U14" s="33">
        <v>81</v>
      </c>
      <c r="V14" s="31">
        <v>64</v>
      </c>
      <c r="W14" s="104">
        <f t="shared" si="0"/>
        <v>70.75</v>
      </c>
    </row>
    <row r="15" spans="1:23" s="1" customFormat="1" ht="12" x14ac:dyDescent="0.2">
      <c r="A15" s="29">
        <v>2447089</v>
      </c>
      <c r="B15" s="29" t="s">
        <v>457</v>
      </c>
      <c r="C15" s="29" t="s">
        <v>19</v>
      </c>
      <c r="D15" s="29" t="s">
        <v>13</v>
      </c>
      <c r="E15" s="29" t="s">
        <v>14</v>
      </c>
      <c r="F15" s="29" t="s">
        <v>152</v>
      </c>
      <c r="G15" s="29" t="s">
        <v>20</v>
      </c>
      <c r="H15" s="29" t="s">
        <v>78</v>
      </c>
      <c r="I15" s="29" t="s">
        <v>183</v>
      </c>
      <c r="J15" s="30">
        <v>40634</v>
      </c>
      <c r="K15" s="33">
        <v>84</v>
      </c>
      <c r="L15" s="32">
        <v>100</v>
      </c>
      <c r="M15" s="31">
        <v>64</v>
      </c>
      <c r="N15" s="31">
        <v>74</v>
      </c>
      <c r="O15" s="32">
        <v>100</v>
      </c>
      <c r="P15" s="31">
        <v>55</v>
      </c>
      <c r="Q15" s="33">
        <v>86</v>
      </c>
      <c r="R15" s="31">
        <v>36</v>
      </c>
      <c r="S15" s="31">
        <v>78</v>
      </c>
      <c r="T15" s="31">
        <v>27</v>
      </c>
      <c r="U15" s="33">
        <v>81</v>
      </c>
      <c r="V15" s="31">
        <v>64</v>
      </c>
      <c r="W15" s="104">
        <f t="shared" si="0"/>
        <v>70.75</v>
      </c>
    </row>
    <row r="16" spans="1:23" s="1" customFormat="1" ht="12" x14ac:dyDescent="0.2">
      <c r="A16" s="29">
        <v>81881000</v>
      </c>
      <c r="B16" s="29" t="s">
        <v>458</v>
      </c>
      <c r="C16" s="29" t="s">
        <v>12</v>
      </c>
      <c r="D16" s="29" t="s">
        <v>13</v>
      </c>
      <c r="E16" s="29" t="s">
        <v>14</v>
      </c>
      <c r="F16" s="29"/>
      <c r="G16" s="29" t="s">
        <v>27</v>
      </c>
      <c r="H16" s="29"/>
      <c r="I16" s="29" t="s">
        <v>183</v>
      </c>
      <c r="J16" s="30">
        <v>42248</v>
      </c>
      <c r="K16" s="32">
        <v>99</v>
      </c>
      <c r="L16" s="32">
        <v>97</v>
      </c>
      <c r="M16" s="32">
        <v>97</v>
      </c>
      <c r="N16" s="32">
        <v>100</v>
      </c>
      <c r="O16" s="32">
        <v>100</v>
      </c>
      <c r="P16" s="32">
        <v>100</v>
      </c>
      <c r="Q16" s="31">
        <v>11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104">
        <f t="shared" si="0"/>
        <v>50.333333333333336</v>
      </c>
    </row>
    <row r="17" spans="1:23" s="1" customFormat="1" ht="12" x14ac:dyDescent="0.2">
      <c r="A17" s="29">
        <v>2447096</v>
      </c>
      <c r="B17" s="29" t="s">
        <v>458</v>
      </c>
      <c r="C17" s="29" t="s">
        <v>19</v>
      </c>
      <c r="D17" s="29" t="s">
        <v>13</v>
      </c>
      <c r="E17" s="29" t="s">
        <v>14</v>
      </c>
      <c r="F17" s="29"/>
      <c r="G17" s="29" t="s">
        <v>20</v>
      </c>
      <c r="H17" s="29"/>
      <c r="I17" s="29" t="s">
        <v>183</v>
      </c>
      <c r="J17" s="30">
        <v>42248</v>
      </c>
      <c r="K17" s="32">
        <v>98</v>
      </c>
      <c r="L17" s="32">
        <v>97</v>
      </c>
      <c r="M17" s="32">
        <v>97</v>
      </c>
      <c r="N17" s="32">
        <v>100</v>
      </c>
      <c r="O17" s="32">
        <v>100</v>
      </c>
      <c r="P17" s="32">
        <v>100</v>
      </c>
      <c r="Q17" s="31">
        <v>61</v>
      </c>
      <c r="R17" s="32">
        <v>100</v>
      </c>
      <c r="S17" s="31">
        <v>61</v>
      </c>
      <c r="T17" s="31">
        <v>0</v>
      </c>
      <c r="U17" s="31">
        <v>0</v>
      </c>
      <c r="V17" s="31">
        <v>53</v>
      </c>
      <c r="W17" s="104">
        <f t="shared" si="0"/>
        <v>72.25</v>
      </c>
    </row>
    <row r="18" spans="1:23" s="1" customFormat="1" ht="12" x14ac:dyDescent="0.2">
      <c r="A18" s="29">
        <v>61845000</v>
      </c>
      <c r="B18" s="29" t="s">
        <v>459</v>
      </c>
      <c r="C18" s="29" t="s">
        <v>12</v>
      </c>
      <c r="D18" s="29" t="s">
        <v>13</v>
      </c>
      <c r="E18" s="29" t="s">
        <v>14</v>
      </c>
      <c r="F18" s="29"/>
      <c r="G18" s="29" t="s">
        <v>27</v>
      </c>
      <c r="H18" s="29"/>
      <c r="I18" s="29" t="s">
        <v>183</v>
      </c>
      <c r="J18" s="30">
        <v>42125</v>
      </c>
      <c r="K18" s="32">
        <v>100</v>
      </c>
      <c r="L18" s="32">
        <v>100</v>
      </c>
      <c r="M18" s="32">
        <v>100</v>
      </c>
      <c r="N18" s="32">
        <v>100</v>
      </c>
      <c r="O18" s="32">
        <v>100</v>
      </c>
      <c r="P18" s="32">
        <v>100</v>
      </c>
      <c r="Q18" s="32">
        <v>100</v>
      </c>
      <c r="R18" s="32">
        <v>100</v>
      </c>
      <c r="S18" s="32">
        <v>100</v>
      </c>
      <c r="T18" s="32">
        <v>100</v>
      </c>
      <c r="U18" s="32">
        <v>100</v>
      </c>
      <c r="V18" s="32">
        <v>100</v>
      </c>
      <c r="W18" s="104">
        <f t="shared" si="0"/>
        <v>100</v>
      </c>
    </row>
    <row r="19" spans="1:23" s="1" customFormat="1" ht="12" x14ac:dyDescent="0.2">
      <c r="A19" s="29">
        <v>2147174</v>
      </c>
      <c r="B19" s="29" t="s">
        <v>459</v>
      </c>
      <c r="C19" s="29" t="s">
        <v>19</v>
      </c>
      <c r="D19" s="29" t="s">
        <v>13</v>
      </c>
      <c r="E19" s="29" t="s">
        <v>14</v>
      </c>
      <c r="F19" s="29"/>
      <c r="G19" s="29" t="s">
        <v>20</v>
      </c>
      <c r="H19" s="29"/>
      <c r="I19" s="29" t="s">
        <v>183</v>
      </c>
      <c r="J19" s="30">
        <v>42125</v>
      </c>
      <c r="K19" s="32">
        <v>100</v>
      </c>
      <c r="L19" s="32">
        <v>100</v>
      </c>
      <c r="M19" s="32">
        <v>100</v>
      </c>
      <c r="N19" s="32">
        <v>100</v>
      </c>
      <c r="O19" s="32">
        <v>100</v>
      </c>
      <c r="P19" s="32">
        <v>100</v>
      </c>
      <c r="Q19" s="32">
        <v>100</v>
      </c>
      <c r="R19" s="32">
        <v>100</v>
      </c>
      <c r="S19" s="32">
        <v>100</v>
      </c>
      <c r="T19" s="32">
        <v>100</v>
      </c>
      <c r="U19" s="32">
        <v>100</v>
      </c>
      <c r="V19" s="32">
        <v>100</v>
      </c>
      <c r="W19" s="104">
        <f t="shared" si="0"/>
        <v>100</v>
      </c>
    </row>
    <row r="20" spans="1:23" s="1" customFormat="1" ht="12" x14ac:dyDescent="0.2">
      <c r="A20" s="29">
        <v>62310100</v>
      </c>
      <c r="B20" s="29" t="s">
        <v>460</v>
      </c>
      <c r="C20" s="29" t="s">
        <v>12</v>
      </c>
      <c r="D20" s="29" t="s">
        <v>13</v>
      </c>
      <c r="E20" s="29" t="s">
        <v>14</v>
      </c>
      <c r="F20" s="29" t="s">
        <v>152</v>
      </c>
      <c r="G20" s="29" t="s">
        <v>16</v>
      </c>
      <c r="H20" s="29" t="s">
        <v>78</v>
      </c>
      <c r="I20" s="29" t="s">
        <v>183</v>
      </c>
      <c r="J20" s="30">
        <v>40603</v>
      </c>
      <c r="K20" s="33">
        <v>85</v>
      </c>
      <c r="L20" s="32">
        <v>100</v>
      </c>
      <c r="M20" s="32">
        <v>100</v>
      </c>
      <c r="N20" s="32">
        <v>100</v>
      </c>
      <c r="O20" s="32">
        <v>99</v>
      </c>
      <c r="P20" s="32">
        <v>100</v>
      </c>
      <c r="Q20" s="32">
        <v>100</v>
      </c>
      <c r="R20" s="32">
        <v>100</v>
      </c>
      <c r="S20" s="32">
        <v>100</v>
      </c>
      <c r="T20" s="32">
        <v>100</v>
      </c>
      <c r="U20" s="32">
        <v>100</v>
      </c>
      <c r="V20" s="32">
        <v>100</v>
      </c>
      <c r="W20" s="104">
        <f t="shared" si="0"/>
        <v>98.666666666666671</v>
      </c>
    </row>
    <row r="21" spans="1:23" s="1" customFormat="1" ht="12" x14ac:dyDescent="0.2">
      <c r="A21" s="29">
        <v>2346445</v>
      </c>
      <c r="B21" s="29" t="s">
        <v>460</v>
      </c>
      <c r="C21" s="29" t="s">
        <v>19</v>
      </c>
      <c r="D21" s="29" t="s">
        <v>13</v>
      </c>
      <c r="E21" s="29" t="s">
        <v>14</v>
      </c>
      <c r="F21" s="29" t="s">
        <v>152</v>
      </c>
      <c r="G21" s="29" t="s">
        <v>20</v>
      </c>
      <c r="H21" s="29" t="s">
        <v>78</v>
      </c>
      <c r="I21" s="29" t="s">
        <v>183</v>
      </c>
      <c r="J21" s="30">
        <v>40603</v>
      </c>
      <c r="K21" s="33">
        <v>83</v>
      </c>
      <c r="L21" s="32">
        <v>100</v>
      </c>
      <c r="M21" s="32">
        <v>100</v>
      </c>
      <c r="N21" s="32">
        <v>99</v>
      </c>
      <c r="O21" s="32">
        <v>98</v>
      </c>
      <c r="P21" s="32">
        <v>100</v>
      </c>
      <c r="Q21" s="32">
        <v>100</v>
      </c>
      <c r="R21" s="32">
        <v>100</v>
      </c>
      <c r="S21" s="32">
        <v>100</v>
      </c>
      <c r="T21" s="32">
        <v>100</v>
      </c>
      <c r="U21" s="32">
        <v>100</v>
      </c>
      <c r="V21" s="32">
        <v>100</v>
      </c>
      <c r="W21" s="104">
        <f t="shared" si="0"/>
        <v>98.333333333333329</v>
      </c>
    </row>
    <row r="22" spans="1:23" s="1" customFormat="1" ht="12" x14ac:dyDescent="0.2">
      <c r="A22" s="29">
        <v>62664500</v>
      </c>
      <c r="B22" s="29" t="s">
        <v>461</v>
      </c>
      <c r="C22" s="29" t="s">
        <v>12</v>
      </c>
      <c r="D22" s="29" t="s">
        <v>13</v>
      </c>
      <c r="E22" s="29" t="s">
        <v>14</v>
      </c>
      <c r="F22" s="29"/>
      <c r="G22" s="29" t="s">
        <v>16</v>
      </c>
      <c r="H22" s="29"/>
      <c r="I22" s="29" t="s">
        <v>183</v>
      </c>
      <c r="J22" s="30">
        <v>41730</v>
      </c>
      <c r="K22" s="32">
        <v>97</v>
      </c>
      <c r="L22" s="33">
        <v>86</v>
      </c>
      <c r="M22" s="32">
        <v>91</v>
      </c>
      <c r="N22" s="32">
        <v>95</v>
      </c>
      <c r="O22" s="32">
        <v>98</v>
      </c>
      <c r="P22" s="32">
        <v>100</v>
      </c>
      <c r="Q22" s="32">
        <v>100</v>
      </c>
      <c r="R22" s="32">
        <v>98</v>
      </c>
      <c r="S22" s="32">
        <v>100</v>
      </c>
      <c r="T22" s="31">
        <v>75</v>
      </c>
      <c r="U22" s="32">
        <v>91</v>
      </c>
      <c r="V22" s="32">
        <v>99</v>
      </c>
      <c r="W22" s="104">
        <f t="shared" si="0"/>
        <v>94.166666666666671</v>
      </c>
    </row>
    <row r="23" spans="1:23" s="1" customFormat="1" ht="12" x14ac:dyDescent="0.2">
      <c r="A23" s="29">
        <v>2346448</v>
      </c>
      <c r="B23" s="29" t="s">
        <v>461</v>
      </c>
      <c r="C23" s="29" t="s">
        <v>19</v>
      </c>
      <c r="D23" s="29" t="s">
        <v>13</v>
      </c>
      <c r="E23" s="29" t="s">
        <v>14</v>
      </c>
      <c r="F23" s="29"/>
      <c r="G23" s="29" t="s">
        <v>20</v>
      </c>
      <c r="H23" s="29"/>
      <c r="I23" s="29" t="s">
        <v>183</v>
      </c>
      <c r="J23" s="30">
        <v>41730</v>
      </c>
      <c r="K23" s="32">
        <v>97</v>
      </c>
      <c r="L23" s="33">
        <v>86</v>
      </c>
      <c r="M23" s="32">
        <v>91</v>
      </c>
      <c r="N23" s="32">
        <v>95</v>
      </c>
      <c r="O23" s="32">
        <v>98</v>
      </c>
      <c r="P23" s="32">
        <v>100</v>
      </c>
      <c r="Q23" s="32">
        <v>100</v>
      </c>
      <c r="R23" s="32">
        <v>98</v>
      </c>
      <c r="S23" s="32">
        <v>100</v>
      </c>
      <c r="T23" s="31">
        <v>75</v>
      </c>
      <c r="U23" s="32">
        <v>91</v>
      </c>
      <c r="V23" s="32">
        <v>99</v>
      </c>
      <c r="W23" s="104">
        <f t="shared" si="0"/>
        <v>94.166666666666671</v>
      </c>
    </row>
    <row r="24" spans="1:23" s="1" customFormat="1" ht="12" x14ac:dyDescent="0.2">
      <c r="A24" s="29">
        <v>81200000</v>
      </c>
      <c r="B24" s="29" t="s">
        <v>182</v>
      </c>
      <c r="C24" s="29" t="s">
        <v>12</v>
      </c>
      <c r="D24" s="29" t="s">
        <v>13</v>
      </c>
      <c r="E24" s="29" t="s">
        <v>14</v>
      </c>
      <c r="F24" s="29" t="s">
        <v>15</v>
      </c>
      <c r="G24" s="29" t="s">
        <v>16</v>
      </c>
      <c r="H24" s="29" t="s">
        <v>17</v>
      </c>
      <c r="I24" s="29" t="s">
        <v>183</v>
      </c>
      <c r="J24" s="30">
        <v>41456</v>
      </c>
      <c r="K24" s="32">
        <v>100</v>
      </c>
      <c r="L24" s="32">
        <v>100</v>
      </c>
      <c r="M24" s="32">
        <v>100</v>
      </c>
      <c r="N24" s="32">
        <v>100</v>
      </c>
      <c r="O24" s="32">
        <v>100</v>
      </c>
      <c r="P24" s="32">
        <v>100</v>
      </c>
      <c r="Q24" s="32">
        <v>100</v>
      </c>
      <c r="R24" s="32">
        <v>100</v>
      </c>
      <c r="S24" s="32">
        <v>100</v>
      </c>
      <c r="T24" s="32">
        <v>100</v>
      </c>
      <c r="U24" s="32">
        <v>100</v>
      </c>
      <c r="V24" s="32">
        <v>98</v>
      </c>
      <c r="W24" s="104">
        <f t="shared" si="0"/>
        <v>99.833333333333329</v>
      </c>
    </row>
    <row r="25" spans="1:23" s="1" customFormat="1" ht="12" x14ac:dyDescent="0.2">
      <c r="A25" s="29">
        <v>2449000</v>
      </c>
      <c r="B25" s="29" t="s">
        <v>182</v>
      </c>
      <c r="C25" s="29" t="s">
        <v>19</v>
      </c>
      <c r="D25" s="29" t="s">
        <v>13</v>
      </c>
      <c r="E25" s="29" t="s">
        <v>14</v>
      </c>
      <c r="F25" s="29" t="s">
        <v>15</v>
      </c>
      <c r="G25" s="29" t="s">
        <v>20</v>
      </c>
      <c r="H25" s="29" t="s">
        <v>17</v>
      </c>
      <c r="I25" s="29" t="s">
        <v>183</v>
      </c>
      <c r="J25" s="30">
        <v>41456</v>
      </c>
      <c r="K25" s="32">
        <v>100</v>
      </c>
      <c r="L25" s="32">
        <v>100</v>
      </c>
      <c r="M25" s="32">
        <v>100</v>
      </c>
      <c r="N25" s="32">
        <v>100</v>
      </c>
      <c r="O25" s="32">
        <v>100</v>
      </c>
      <c r="P25" s="32">
        <v>100</v>
      </c>
      <c r="Q25" s="32">
        <v>100</v>
      </c>
      <c r="R25" s="32">
        <v>100</v>
      </c>
      <c r="S25" s="32">
        <v>100</v>
      </c>
      <c r="T25" s="32">
        <v>100</v>
      </c>
      <c r="U25" s="32">
        <v>100</v>
      </c>
      <c r="V25" s="32">
        <v>100</v>
      </c>
      <c r="W25" s="104">
        <f t="shared" si="0"/>
        <v>100</v>
      </c>
    </row>
    <row r="26" spans="1:23" s="1" customFormat="1" ht="12" x14ac:dyDescent="0.2">
      <c r="A26" s="29">
        <v>61834000</v>
      </c>
      <c r="B26" s="29" t="s">
        <v>462</v>
      </c>
      <c r="C26" s="29" t="s">
        <v>12</v>
      </c>
      <c r="D26" s="29" t="s">
        <v>13</v>
      </c>
      <c r="E26" s="29" t="s">
        <v>14</v>
      </c>
      <c r="F26" s="29" t="s">
        <v>152</v>
      </c>
      <c r="G26" s="29" t="s">
        <v>27</v>
      </c>
      <c r="H26" s="29" t="s">
        <v>78</v>
      </c>
      <c r="I26" s="29" t="s">
        <v>183</v>
      </c>
      <c r="J26" s="30">
        <v>40940</v>
      </c>
      <c r="K26" s="32">
        <v>100</v>
      </c>
      <c r="L26" s="32">
        <v>100</v>
      </c>
      <c r="M26" s="32">
        <v>99</v>
      </c>
      <c r="N26" s="32">
        <v>100</v>
      </c>
      <c r="O26" s="32">
        <v>100</v>
      </c>
      <c r="P26" s="32">
        <v>100</v>
      </c>
      <c r="Q26" s="32">
        <v>100</v>
      </c>
      <c r="R26" s="32">
        <v>100</v>
      </c>
      <c r="S26" s="32">
        <v>100</v>
      </c>
      <c r="T26" s="32">
        <v>100</v>
      </c>
      <c r="U26" s="32">
        <v>100</v>
      </c>
      <c r="V26" s="32">
        <v>100</v>
      </c>
      <c r="W26" s="104">
        <f t="shared" si="0"/>
        <v>99.916666666666671</v>
      </c>
    </row>
    <row r="27" spans="1:23" s="1" customFormat="1" ht="12" x14ac:dyDescent="0.2">
      <c r="A27" s="29">
        <v>2147190</v>
      </c>
      <c r="B27" s="29" t="s">
        <v>462</v>
      </c>
      <c r="C27" s="29" t="s">
        <v>19</v>
      </c>
      <c r="D27" s="29" t="s">
        <v>13</v>
      </c>
      <c r="E27" s="29" t="s">
        <v>14</v>
      </c>
      <c r="F27" s="29" t="s">
        <v>152</v>
      </c>
      <c r="G27" s="29" t="s">
        <v>20</v>
      </c>
      <c r="H27" s="29" t="s">
        <v>78</v>
      </c>
      <c r="I27" s="29" t="s">
        <v>183</v>
      </c>
      <c r="J27" s="30">
        <v>40940</v>
      </c>
      <c r="K27" s="32">
        <v>100</v>
      </c>
      <c r="L27" s="32">
        <v>100</v>
      </c>
      <c r="M27" s="32">
        <v>99</v>
      </c>
      <c r="N27" s="32">
        <v>100</v>
      </c>
      <c r="O27" s="32">
        <v>100</v>
      </c>
      <c r="P27" s="32">
        <v>100</v>
      </c>
      <c r="Q27" s="32">
        <v>100</v>
      </c>
      <c r="R27" s="32">
        <v>100</v>
      </c>
      <c r="S27" s="32">
        <v>100</v>
      </c>
      <c r="T27" s="32">
        <v>100</v>
      </c>
      <c r="U27" s="32">
        <v>100</v>
      </c>
      <c r="V27" s="32">
        <v>100</v>
      </c>
      <c r="W27" s="104">
        <f t="shared" si="0"/>
        <v>99.916666666666671</v>
      </c>
    </row>
    <row r="28" spans="1:23" s="1" customFormat="1" ht="12" x14ac:dyDescent="0.2">
      <c r="A28" s="29">
        <v>81350000</v>
      </c>
      <c r="B28" s="29" t="s">
        <v>463</v>
      </c>
      <c r="C28" s="29" t="s">
        <v>12</v>
      </c>
      <c r="D28" s="29" t="s">
        <v>13</v>
      </c>
      <c r="E28" s="29" t="s">
        <v>14</v>
      </c>
      <c r="F28" s="29" t="s">
        <v>77</v>
      </c>
      <c r="G28" s="29" t="s">
        <v>32</v>
      </c>
      <c r="H28" s="29" t="s">
        <v>17</v>
      </c>
      <c r="I28" s="29" t="s">
        <v>183</v>
      </c>
      <c r="J28" s="30">
        <v>35643</v>
      </c>
      <c r="K28" s="32">
        <v>100</v>
      </c>
      <c r="L28" s="32">
        <v>100</v>
      </c>
      <c r="M28" s="32">
        <v>100</v>
      </c>
      <c r="N28" s="32">
        <v>100</v>
      </c>
      <c r="O28" s="32">
        <v>100</v>
      </c>
      <c r="P28" s="32">
        <v>100</v>
      </c>
      <c r="Q28" s="32">
        <v>100</v>
      </c>
      <c r="R28" s="32">
        <v>100</v>
      </c>
      <c r="S28" s="32">
        <v>100</v>
      </c>
      <c r="T28" s="32">
        <v>100</v>
      </c>
      <c r="U28" s="32">
        <v>100</v>
      </c>
      <c r="V28" s="32">
        <v>97</v>
      </c>
      <c r="W28" s="104">
        <f t="shared" si="0"/>
        <v>99.75</v>
      </c>
    </row>
    <row r="29" spans="1:23" s="1" customFormat="1" ht="12" x14ac:dyDescent="0.2">
      <c r="A29" s="29">
        <v>2448017</v>
      </c>
      <c r="B29" s="29" t="s">
        <v>463</v>
      </c>
      <c r="C29" s="29" t="s">
        <v>19</v>
      </c>
      <c r="D29" s="29" t="s">
        <v>13</v>
      </c>
      <c r="E29" s="29" t="s">
        <v>14</v>
      </c>
      <c r="F29" s="29" t="s">
        <v>77</v>
      </c>
      <c r="G29" s="29" t="s">
        <v>20</v>
      </c>
      <c r="H29" s="29" t="s">
        <v>17</v>
      </c>
      <c r="I29" s="29" t="s">
        <v>183</v>
      </c>
      <c r="J29" s="30">
        <v>35643</v>
      </c>
      <c r="K29" s="32">
        <v>100</v>
      </c>
      <c r="L29" s="32">
        <v>100</v>
      </c>
      <c r="M29" s="32">
        <v>100</v>
      </c>
      <c r="N29" s="32">
        <v>100</v>
      </c>
      <c r="O29" s="32">
        <v>100</v>
      </c>
      <c r="P29" s="32">
        <v>100</v>
      </c>
      <c r="Q29" s="32">
        <v>100</v>
      </c>
      <c r="R29" s="32">
        <v>100</v>
      </c>
      <c r="S29" s="32">
        <v>100</v>
      </c>
      <c r="T29" s="32">
        <v>100</v>
      </c>
      <c r="U29" s="32">
        <v>100</v>
      </c>
      <c r="V29" s="32">
        <v>100</v>
      </c>
      <c r="W29" s="104">
        <f t="shared" si="0"/>
        <v>100</v>
      </c>
    </row>
    <row r="30" spans="1:23" s="1" customFormat="1" ht="12" x14ac:dyDescent="0.2">
      <c r="A30" s="29">
        <v>81710000</v>
      </c>
      <c r="B30" s="29" t="s">
        <v>464</v>
      </c>
      <c r="C30" s="29" t="s">
        <v>12</v>
      </c>
      <c r="D30" s="29" t="s">
        <v>13</v>
      </c>
      <c r="E30" s="29" t="s">
        <v>14</v>
      </c>
      <c r="F30" s="29"/>
      <c r="G30" s="29" t="s">
        <v>27</v>
      </c>
      <c r="H30" s="29"/>
      <c r="I30" s="29" t="s">
        <v>183</v>
      </c>
      <c r="J30" s="30">
        <v>42248</v>
      </c>
      <c r="K30" s="32">
        <v>98</v>
      </c>
      <c r="L30" s="32">
        <v>95</v>
      </c>
      <c r="M30" s="32">
        <v>97</v>
      </c>
      <c r="N30" s="31">
        <v>69</v>
      </c>
      <c r="O30" s="32">
        <v>100</v>
      </c>
      <c r="P30" s="32">
        <v>100</v>
      </c>
      <c r="Q30" s="32">
        <v>93</v>
      </c>
      <c r="R30" s="32">
        <v>99</v>
      </c>
      <c r="S30" s="31">
        <v>52</v>
      </c>
      <c r="T30" s="32">
        <v>100</v>
      </c>
      <c r="U30" s="32">
        <v>100</v>
      </c>
      <c r="V30" s="32">
        <v>97</v>
      </c>
      <c r="W30" s="104">
        <f t="shared" si="0"/>
        <v>91.666666666666671</v>
      </c>
    </row>
    <row r="31" spans="1:23" s="1" customFormat="1" ht="12" x14ac:dyDescent="0.2">
      <c r="A31" s="29">
        <v>2448097</v>
      </c>
      <c r="B31" s="29" t="s">
        <v>464</v>
      </c>
      <c r="C31" s="29" t="s">
        <v>19</v>
      </c>
      <c r="D31" s="29" t="s">
        <v>13</v>
      </c>
      <c r="E31" s="29" t="s">
        <v>14</v>
      </c>
      <c r="F31" s="29"/>
      <c r="G31" s="29" t="s">
        <v>20</v>
      </c>
      <c r="H31" s="29"/>
      <c r="I31" s="29" t="s">
        <v>183</v>
      </c>
      <c r="J31" s="30">
        <v>42248</v>
      </c>
      <c r="K31" s="32">
        <v>98</v>
      </c>
      <c r="L31" s="32">
        <v>95</v>
      </c>
      <c r="M31" s="32">
        <v>97</v>
      </c>
      <c r="N31" s="31">
        <v>69</v>
      </c>
      <c r="O31" s="32">
        <v>100</v>
      </c>
      <c r="P31" s="32">
        <v>100</v>
      </c>
      <c r="Q31" s="32">
        <v>93</v>
      </c>
      <c r="R31" s="32">
        <v>100</v>
      </c>
      <c r="S31" s="31">
        <v>53</v>
      </c>
      <c r="T31" s="32">
        <v>99</v>
      </c>
      <c r="U31" s="32">
        <v>100</v>
      </c>
      <c r="V31" s="32">
        <v>95</v>
      </c>
      <c r="W31" s="104">
        <f t="shared" si="0"/>
        <v>91.583333333333329</v>
      </c>
    </row>
    <row r="32" spans="1:23" s="1" customFormat="1" ht="12" x14ac:dyDescent="0.2">
      <c r="A32" s="29">
        <v>81630000</v>
      </c>
      <c r="B32" s="29" t="s">
        <v>465</v>
      </c>
      <c r="C32" s="29" t="s">
        <v>12</v>
      </c>
      <c r="D32" s="29" t="s">
        <v>13</v>
      </c>
      <c r="E32" s="29" t="s">
        <v>14</v>
      </c>
      <c r="F32" s="29"/>
      <c r="G32" s="29" t="s">
        <v>27</v>
      </c>
      <c r="H32" s="29"/>
      <c r="I32" s="29" t="s">
        <v>183</v>
      </c>
      <c r="J32" s="30">
        <v>41760</v>
      </c>
      <c r="K32" s="32">
        <v>100</v>
      </c>
      <c r="L32" s="31">
        <v>47</v>
      </c>
      <c r="M32" s="31">
        <v>16</v>
      </c>
      <c r="N32" s="31">
        <v>2</v>
      </c>
      <c r="O32" s="31">
        <v>0</v>
      </c>
      <c r="P32" s="31">
        <v>28</v>
      </c>
      <c r="Q32" s="32">
        <v>100</v>
      </c>
      <c r="R32" s="32">
        <v>100</v>
      </c>
      <c r="S32" s="32">
        <v>92</v>
      </c>
      <c r="T32" s="31">
        <v>20</v>
      </c>
      <c r="U32" s="31">
        <v>0</v>
      </c>
      <c r="V32" s="31">
        <v>0</v>
      </c>
      <c r="W32" s="104">
        <f t="shared" si="0"/>
        <v>42.083333333333336</v>
      </c>
    </row>
    <row r="33" spans="1:23" s="1" customFormat="1" ht="12" x14ac:dyDescent="0.2">
      <c r="A33" s="29">
        <v>2447044</v>
      </c>
      <c r="B33" s="29" t="s">
        <v>465</v>
      </c>
      <c r="C33" s="29" t="s">
        <v>19</v>
      </c>
      <c r="D33" s="29" t="s">
        <v>13</v>
      </c>
      <c r="E33" s="29" t="s">
        <v>14</v>
      </c>
      <c r="F33" s="29"/>
      <c r="G33" s="29" t="s">
        <v>20</v>
      </c>
      <c r="H33" s="29"/>
      <c r="I33" s="29" t="s">
        <v>183</v>
      </c>
      <c r="J33" s="30">
        <v>41760</v>
      </c>
      <c r="K33" s="32">
        <v>100</v>
      </c>
      <c r="L33" s="31">
        <v>47</v>
      </c>
      <c r="M33" s="31">
        <v>18</v>
      </c>
      <c r="N33" s="31">
        <v>2</v>
      </c>
      <c r="O33" s="31">
        <v>18</v>
      </c>
      <c r="P33" s="32">
        <v>100</v>
      </c>
      <c r="Q33" s="32">
        <v>100</v>
      </c>
      <c r="R33" s="32">
        <v>100</v>
      </c>
      <c r="S33" s="32">
        <v>92</v>
      </c>
      <c r="T33" s="31">
        <v>20</v>
      </c>
      <c r="U33" s="31">
        <v>0</v>
      </c>
      <c r="V33" s="31">
        <v>0</v>
      </c>
      <c r="W33" s="104">
        <f t="shared" si="0"/>
        <v>49.75</v>
      </c>
    </row>
    <row r="34" spans="1:23" s="1" customFormat="1" ht="12" x14ac:dyDescent="0.2">
      <c r="A34" s="29">
        <v>62655800</v>
      </c>
      <c r="B34" s="29" t="s">
        <v>466</v>
      </c>
      <c r="C34" s="29" t="s">
        <v>12</v>
      </c>
      <c r="D34" s="29" t="s">
        <v>13</v>
      </c>
      <c r="E34" s="29" t="s">
        <v>14</v>
      </c>
      <c r="F34" s="29"/>
      <c r="G34" s="29" t="s">
        <v>16</v>
      </c>
      <c r="H34" s="29"/>
      <c r="I34" s="29" t="s">
        <v>183</v>
      </c>
      <c r="J34" s="30">
        <v>41548</v>
      </c>
      <c r="K34" s="32">
        <v>100</v>
      </c>
      <c r="L34" s="32">
        <v>98</v>
      </c>
      <c r="M34" s="32">
        <v>100</v>
      </c>
      <c r="N34" s="32">
        <v>100</v>
      </c>
      <c r="O34" s="32">
        <v>100</v>
      </c>
      <c r="P34" s="32">
        <v>99</v>
      </c>
      <c r="Q34" s="32">
        <v>91</v>
      </c>
      <c r="R34" s="32">
        <v>91</v>
      </c>
      <c r="S34" s="32">
        <v>97</v>
      </c>
      <c r="T34" s="31">
        <v>62</v>
      </c>
      <c r="U34" s="32">
        <v>100</v>
      </c>
      <c r="V34" s="32">
        <v>100</v>
      </c>
      <c r="W34" s="104">
        <f t="shared" si="0"/>
        <v>94.833333333333329</v>
      </c>
    </row>
    <row r="35" spans="1:23" s="1" customFormat="1" ht="12" x14ac:dyDescent="0.2">
      <c r="A35" s="29">
        <v>2346446</v>
      </c>
      <c r="B35" s="29" t="s">
        <v>466</v>
      </c>
      <c r="C35" s="29" t="s">
        <v>19</v>
      </c>
      <c r="D35" s="29" t="s">
        <v>13</v>
      </c>
      <c r="E35" s="29" t="s">
        <v>14</v>
      </c>
      <c r="F35" s="29"/>
      <c r="G35" s="29" t="s">
        <v>20</v>
      </c>
      <c r="H35" s="29"/>
      <c r="I35" s="29" t="s">
        <v>183</v>
      </c>
      <c r="J35" s="30">
        <v>41548</v>
      </c>
      <c r="K35" s="32">
        <v>99</v>
      </c>
      <c r="L35" s="32">
        <v>98</v>
      </c>
      <c r="M35" s="32">
        <v>100</v>
      </c>
      <c r="N35" s="32">
        <v>100</v>
      </c>
      <c r="O35" s="32">
        <v>100</v>
      </c>
      <c r="P35" s="32">
        <v>98</v>
      </c>
      <c r="Q35" s="32">
        <v>91</v>
      </c>
      <c r="R35" s="32">
        <v>91</v>
      </c>
      <c r="S35" s="32">
        <v>97</v>
      </c>
      <c r="T35" s="31">
        <v>62</v>
      </c>
      <c r="U35" s="32">
        <v>99</v>
      </c>
      <c r="V35" s="32">
        <v>100</v>
      </c>
      <c r="W35" s="104">
        <f t="shared" si="0"/>
        <v>94.583333333333329</v>
      </c>
    </row>
    <row r="36" spans="1:23" s="1" customFormat="1" ht="12" x14ac:dyDescent="0.2">
      <c r="A36" s="29">
        <v>62346000</v>
      </c>
      <c r="B36" s="29" t="s">
        <v>467</v>
      </c>
      <c r="C36" s="29" t="s">
        <v>12</v>
      </c>
      <c r="D36" s="29" t="s">
        <v>13</v>
      </c>
      <c r="E36" s="29" t="s">
        <v>14</v>
      </c>
      <c r="F36" s="29"/>
      <c r="G36" s="29" t="s">
        <v>27</v>
      </c>
      <c r="H36" s="29"/>
      <c r="I36" s="29" t="s">
        <v>183</v>
      </c>
      <c r="J36" s="30">
        <v>42125</v>
      </c>
      <c r="K36" s="31">
        <v>65</v>
      </c>
      <c r="L36" s="33">
        <v>88</v>
      </c>
      <c r="M36" s="31">
        <v>61</v>
      </c>
      <c r="N36" s="31">
        <v>76</v>
      </c>
      <c r="O36" s="31">
        <v>74</v>
      </c>
      <c r="P36" s="31">
        <v>0</v>
      </c>
      <c r="Q36" s="31">
        <v>0</v>
      </c>
      <c r="R36" s="31">
        <v>69</v>
      </c>
      <c r="S36" s="32">
        <v>100</v>
      </c>
      <c r="T36" s="32">
        <v>100</v>
      </c>
      <c r="U36" s="32">
        <v>97</v>
      </c>
      <c r="V36" s="32">
        <v>100</v>
      </c>
      <c r="W36" s="104">
        <f t="shared" si="0"/>
        <v>69.166666666666671</v>
      </c>
    </row>
    <row r="37" spans="1:23" s="1" customFormat="1" ht="12" x14ac:dyDescent="0.2">
      <c r="A37" s="29">
        <v>2346455</v>
      </c>
      <c r="B37" s="29" t="s">
        <v>467</v>
      </c>
      <c r="C37" s="29" t="s">
        <v>19</v>
      </c>
      <c r="D37" s="29" t="s">
        <v>13</v>
      </c>
      <c r="E37" s="29" t="s">
        <v>14</v>
      </c>
      <c r="F37" s="29"/>
      <c r="G37" s="29" t="s">
        <v>20</v>
      </c>
      <c r="H37" s="29"/>
      <c r="I37" s="29" t="s">
        <v>183</v>
      </c>
      <c r="J37" s="30">
        <v>42125</v>
      </c>
      <c r="K37" s="31">
        <v>65</v>
      </c>
      <c r="L37" s="33">
        <v>86</v>
      </c>
      <c r="M37" s="31">
        <v>61</v>
      </c>
      <c r="N37" s="31">
        <v>76</v>
      </c>
      <c r="O37" s="31">
        <v>74</v>
      </c>
      <c r="P37" s="31">
        <v>0</v>
      </c>
      <c r="Q37" s="31">
        <v>2</v>
      </c>
      <c r="R37" s="31">
        <v>69</v>
      </c>
      <c r="S37" s="32">
        <v>100</v>
      </c>
      <c r="T37" s="32">
        <v>100</v>
      </c>
      <c r="U37" s="32">
        <v>97</v>
      </c>
      <c r="V37" s="32">
        <v>100</v>
      </c>
      <c r="W37" s="104">
        <f t="shared" si="0"/>
        <v>69.166666666666671</v>
      </c>
    </row>
    <row r="38" spans="1:23" s="1" customFormat="1" ht="12" x14ac:dyDescent="0.2">
      <c r="A38" s="29">
        <v>61953001</v>
      </c>
      <c r="B38" s="29" t="s">
        <v>468</v>
      </c>
      <c r="C38" s="29" t="s">
        <v>12</v>
      </c>
      <c r="D38" s="29" t="s">
        <v>13</v>
      </c>
      <c r="E38" s="29" t="s">
        <v>14</v>
      </c>
      <c r="F38" s="29"/>
      <c r="G38" s="29" t="s">
        <v>27</v>
      </c>
      <c r="H38" s="29"/>
      <c r="I38" s="29" t="s">
        <v>183</v>
      </c>
      <c r="J38" s="30">
        <v>42125</v>
      </c>
      <c r="K38" s="32">
        <v>100</v>
      </c>
      <c r="L38" s="31">
        <v>20</v>
      </c>
      <c r="M38" s="31">
        <v>0</v>
      </c>
      <c r="N38" s="31">
        <v>0</v>
      </c>
      <c r="O38" s="31">
        <v>0</v>
      </c>
      <c r="P38" s="31">
        <v>0</v>
      </c>
      <c r="Q38" s="31">
        <v>66</v>
      </c>
      <c r="R38" s="31">
        <v>60</v>
      </c>
      <c r="S38" s="31">
        <v>0</v>
      </c>
      <c r="T38" s="31">
        <v>18</v>
      </c>
      <c r="U38" s="32">
        <v>100</v>
      </c>
      <c r="V38" s="32">
        <v>100</v>
      </c>
      <c r="W38" s="104">
        <f t="shared" si="0"/>
        <v>38.666666666666664</v>
      </c>
    </row>
    <row r="39" spans="1:23" s="1" customFormat="1" ht="12" x14ac:dyDescent="0.2">
      <c r="A39" s="29">
        <v>0</v>
      </c>
      <c r="B39" s="29" t="s">
        <v>468</v>
      </c>
      <c r="C39" s="29" t="s">
        <v>19</v>
      </c>
      <c r="D39" s="29" t="s">
        <v>13</v>
      </c>
      <c r="E39" s="29" t="s">
        <v>14</v>
      </c>
      <c r="F39" s="29"/>
      <c r="G39" s="29" t="s">
        <v>20</v>
      </c>
      <c r="H39" s="29"/>
      <c r="I39" s="29" t="s">
        <v>183</v>
      </c>
      <c r="J39" s="30">
        <v>42125</v>
      </c>
      <c r="K39" s="32">
        <v>100</v>
      </c>
      <c r="L39" s="32">
        <v>100</v>
      </c>
      <c r="M39" s="32">
        <v>100</v>
      </c>
      <c r="N39" s="32">
        <v>100</v>
      </c>
      <c r="O39" s="32">
        <v>100</v>
      </c>
      <c r="P39" s="32">
        <v>100</v>
      </c>
      <c r="Q39" s="32">
        <v>100</v>
      </c>
      <c r="R39" s="31">
        <v>60</v>
      </c>
      <c r="S39" s="31">
        <v>0</v>
      </c>
      <c r="T39" s="31">
        <v>18</v>
      </c>
      <c r="U39" s="32">
        <v>100</v>
      </c>
      <c r="V39" s="32">
        <v>100</v>
      </c>
      <c r="W39" s="104">
        <f t="shared" si="0"/>
        <v>81.5</v>
      </c>
    </row>
    <row r="40" spans="1:23" s="1" customFormat="1" ht="12" x14ac:dyDescent="0.2">
      <c r="A40" s="29">
        <v>81595000</v>
      </c>
      <c r="B40" s="29" t="s">
        <v>469</v>
      </c>
      <c r="C40" s="29" t="s">
        <v>12</v>
      </c>
      <c r="D40" s="29" t="s">
        <v>13</v>
      </c>
      <c r="E40" s="29" t="s">
        <v>14</v>
      </c>
      <c r="F40" s="29"/>
      <c r="G40" s="29" t="s">
        <v>27</v>
      </c>
      <c r="H40" s="29"/>
      <c r="I40" s="29" t="s">
        <v>183</v>
      </c>
      <c r="J40" s="30">
        <v>42248</v>
      </c>
      <c r="K40" s="31">
        <v>60</v>
      </c>
      <c r="L40" s="31">
        <v>3</v>
      </c>
      <c r="M40" s="31">
        <v>76</v>
      </c>
      <c r="N40" s="32">
        <v>100</v>
      </c>
      <c r="O40" s="32">
        <v>100</v>
      </c>
      <c r="P40" s="32">
        <v>94</v>
      </c>
      <c r="Q40" s="32">
        <v>100</v>
      </c>
      <c r="R40" s="31">
        <v>74</v>
      </c>
      <c r="S40" s="32">
        <v>100</v>
      </c>
      <c r="T40" s="31">
        <v>62</v>
      </c>
      <c r="U40" s="31">
        <v>0</v>
      </c>
      <c r="V40" s="31">
        <v>0</v>
      </c>
      <c r="W40" s="104">
        <f t="shared" si="0"/>
        <v>64.083333333333329</v>
      </c>
    </row>
    <row r="41" spans="1:23" s="1" customFormat="1" ht="12" x14ac:dyDescent="0.2">
      <c r="A41" s="29">
        <v>0</v>
      </c>
      <c r="B41" s="29" t="s">
        <v>469</v>
      </c>
      <c r="C41" s="29" t="s">
        <v>19</v>
      </c>
      <c r="D41" s="29" t="s">
        <v>13</v>
      </c>
      <c r="E41" s="29" t="s">
        <v>14</v>
      </c>
      <c r="F41" s="29"/>
      <c r="G41" s="29" t="s">
        <v>20</v>
      </c>
      <c r="H41" s="29"/>
      <c r="I41" s="29" t="s">
        <v>183</v>
      </c>
      <c r="J41" s="30">
        <v>42248</v>
      </c>
      <c r="K41" s="31">
        <v>61</v>
      </c>
      <c r="L41" s="31">
        <v>5</v>
      </c>
      <c r="M41" s="31">
        <v>76</v>
      </c>
      <c r="N41" s="32">
        <v>100</v>
      </c>
      <c r="O41" s="32">
        <v>100</v>
      </c>
      <c r="P41" s="32">
        <v>94</v>
      </c>
      <c r="Q41" s="32">
        <v>100</v>
      </c>
      <c r="R41" s="31">
        <v>75</v>
      </c>
      <c r="S41" s="32">
        <v>100</v>
      </c>
      <c r="T41" s="32">
        <v>97</v>
      </c>
      <c r="U41" s="33">
        <v>84</v>
      </c>
      <c r="V41" s="32">
        <v>100</v>
      </c>
      <c r="W41" s="104">
        <f t="shared" si="0"/>
        <v>82.666666666666671</v>
      </c>
    </row>
    <row r="42" spans="1:23" s="1" customFormat="1" ht="12" x14ac:dyDescent="0.2">
      <c r="A42" s="29">
        <v>61960000</v>
      </c>
      <c r="B42" s="29" t="s">
        <v>135</v>
      </c>
      <c r="C42" s="29" t="s">
        <v>12</v>
      </c>
      <c r="D42" s="29" t="s">
        <v>13</v>
      </c>
      <c r="E42" s="29" t="s">
        <v>14</v>
      </c>
      <c r="F42" s="29"/>
      <c r="G42" s="29" t="s">
        <v>27</v>
      </c>
      <c r="H42" s="29"/>
      <c r="I42" s="29" t="s">
        <v>183</v>
      </c>
      <c r="J42" s="30">
        <v>42125</v>
      </c>
      <c r="K42" s="33">
        <v>85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60</v>
      </c>
      <c r="R42" s="31">
        <v>71</v>
      </c>
      <c r="S42" s="32">
        <v>90</v>
      </c>
      <c r="T42" s="32">
        <v>91</v>
      </c>
      <c r="U42" s="32">
        <v>100</v>
      </c>
      <c r="V42" s="32">
        <v>100</v>
      </c>
      <c r="W42" s="104">
        <f t="shared" si="0"/>
        <v>49.75</v>
      </c>
    </row>
    <row r="43" spans="1:23" s="1" customFormat="1" ht="12" x14ac:dyDescent="0.2">
      <c r="A43" s="29">
        <v>2048111</v>
      </c>
      <c r="B43" s="29" t="s">
        <v>135</v>
      </c>
      <c r="C43" s="29" t="s">
        <v>19</v>
      </c>
      <c r="D43" s="29" t="s">
        <v>13</v>
      </c>
      <c r="E43" s="29" t="s">
        <v>14</v>
      </c>
      <c r="F43" s="29"/>
      <c r="G43" s="29" t="s">
        <v>20</v>
      </c>
      <c r="H43" s="29"/>
      <c r="I43" s="29" t="s">
        <v>183</v>
      </c>
      <c r="J43" s="30">
        <v>42125</v>
      </c>
      <c r="K43" s="32">
        <v>95</v>
      </c>
      <c r="L43" s="31">
        <v>37</v>
      </c>
      <c r="M43" s="33">
        <v>89</v>
      </c>
      <c r="N43" s="32">
        <v>97</v>
      </c>
      <c r="O43" s="33">
        <v>88</v>
      </c>
      <c r="P43" s="31">
        <v>7</v>
      </c>
      <c r="Q43" s="33">
        <v>88</v>
      </c>
      <c r="R43" s="31">
        <v>74</v>
      </c>
      <c r="S43" s="32">
        <v>90</v>
      </c>
      <c r="T43" s="32">
        <v>91</v>
      </c>
      <c r="U43" s="32">
        <v>99</v>
      </c>
      <c r="V43" s="32">
        <v>100</v>
      </c>
      <c r="W43" s="104">
        <f t="shared" si="0"/>
        <v>79.583333333333329</v>
      </c>
    </row>
    <row r="44" spans="1:23" s="1" customFormat="1" ht="11.25" customHeight="1" x14ac:dyDescent="0.2">
      <c r="A44" s="136" t="s">
        <v>55</v>
      </c>
      <c r="B44" s="137"/>
      <c r="C44" s="137"/>
      <c r="D44" s="137"/>
      <c r="E44" s="137"/>
      <c r="F44" s="137"/>
      <c r="G44" s="137"/>
      <c r="H44" s="137"/>
      <c r="I44" s="137"/>
      <c r="J44" s="138"/>
      <c r="K44" s="33">
        <v>84</v>
      </c>
      <c r="L44" s="31">
        <v>76</v>
      </c>
      <c r="M44" s="31">
        <v>79</v>
      </c>
      <c r="N44" s="33">
        <v>81</v>
      </c>
      <c r="O44" s="33">
        <v>84</v>
      </c>
      <c r="P44" s="31">
        <v>77</v>
      </c>
      <c r="Q44" s="33">
        <v>82</v>
      </c>
      <c r="R44" s="31">
        <v>79</v>
      </c>
      <c r="S44" s="33">
        <v>82</v>
      </c>
      <c r="T44" s="31">
        <v>73</v>
      </c>
      <c r="U44" s="32">
        <v>80</v>
      </c>
      <c r="V44" s="33">
        <v>82</v>
      </c>
      <c r="W44" s="65">
        <f t="shared" si="0"/>
        <v>79.916666666666671</v>
      </c>
    </row>
    <row r="45" spans="1:23" s="1" customFormat="1" ht="11.25" customHeight="1" x14ac:dyDescent="0.2">
      <c r="A45" s="29" t="s">
        <v>56</v>
      </c>
      <c r="B45" s="117" t="s">
        <v>57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9"/>
    </row>
    <row r="46" spans="1:23" s="1" customFormat="1" ht="11.25" customHeight="1" x14ac:dyDescent="0.2">
      <c r="A46" s="29" t="s">
        <v>58</v>
      </c>
      <c r="B46" s="117" t="s">
        <v>59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9"/>
    </row>
    <row r="47" spans="1:23" s="1" customFormat="1" ht="11.25" customHeight="1" x14ac:dyDescent="0.2">
      <c r="A47" s="29" t="s">
        <v>60</v>
      </c>
      <c r="B47" s="117" t="s">
        <v>61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9"/>
    </row>
    <row r="48" spans="1:23" s="1" customFormat="1" ht="11.25" customHeight="1" x14ac:dyDescent="0.2">
      <c r="A48" s="29" t="s">
        <v>60</v>
      </c>
      <c r="B48" s="117" t="s">
        <v>62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9"/>
    </row>
    <row r="49" spans="1:23" s="1" customFormat="1" ht="11.25" customHeight="1" x14ac:dyDescent="0.2">
      <c r="A49" s="29" t="s">
        <v>60</v>
      </c>
      <c r="B49" s="117" t="s">
        <v>63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9"/>
    </row>
    <row r="50" spans="1:23" s="1" customFormat="1" ht="11.25" customHeight="1" x14ac:dyDescent="0.2">
      <c r="A50" s="29" t="s">
        <v>64</v>
      </c>
      <c r="B50" s="117" t="s">
        <v>65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9"/>
    </row>
    <row r="51" spans="1:23" s="1" customFormat="1" ht="11.25" customHeight="1" x14ac:dyDescent="0.2">
      <c r="A51" s="120" t="s">
        <v>66</v>
      </c>
      <c r="B51" s="121"/>
      <c r="C51" s="121"/>
      <c r="D51" s="121"/>
      <c r="E51" s="121"/>
      <c r="F51" s="122"/>
      <c r="G51" s="123" t="s">
        <v>67</v>
      </c>
      <c r="H51" s="124"/>
      <c r="I51" s="124"/>
      <c r="J51" s="124"/>
      <c r="K51" s="124"/>
      <c r="L51" s="125"/>
      <c r="M51" s="126" t="s">
        <v>68</v>
      </c>
      <c r="N51" s="127"/>
      <c r="O51" s="127"/>
      <c r="P51" s="127"/>
      <c r="Q51" s="127"/>
      <c r="R51" s="128"/>
      <c r="S51" s="129" t="s">
        <v>69</v>
      </c>
      <c r="T51" s="130"/>
      <c r="U51" s="130"/>
      <c r="V51" s="130"/>
      <c r="W51" s="131"/>
    </row>
    <row r="52" spans="1:23" s="1" customFormat="1" ht="11.25" x14ac:dyDescent="0.2">
      <c r="A52" s="114" t="s">
        <v>70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6"/>
    </row>
  </sheetData>
  <mergeCells count="14">
    <mergeCell ref="A52:W52"/>
    <mergeCell ref="B48:W48"/>
    <mergeCell ref="B49:W49"/>
    <mergeCell ref="B50:W50"/>
    <mergeCell ref="A51:F51"/>
    <mergeCell ref="G51:L51"/>
    <mergeCell ref="M51:R51"/>
    <mergeCell ref="S51:W51"/>
    <mergeCell ref="B47:W47"/>
    <mergeCell ref="A1:V1"/>
    <mergeCell ref="A2:V2"/>
    <mergeCell ref="A44:J44"/>
    <mergeCell ref="B45:W45"/>
    <mergeCell ref="B46:W46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90" orientation="landscape" verticalDpi="0" r:id="rId1"/>
  <ignoredErrors>
    <ignoredError sqref="W4 W5:W44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X40"/>
  <sheetViews>
    <sheetView showGridLines="0" tabSelected="1" workbookViewId="0">
      <pane ySplit="3" topLeftCell="A4" activePane="bottomLeft" state="frozen"/>
      <selection pane="bottomLeft" activeCell="AB29" sqref="AB29"/>
    </sheetView>
  </sheetViews>
  <sheetFormatPr defaultRowHeight="15" x14ac:dyDescent="0.25"/>
  <cols>
    <col min="1" max="1" width="10" bestFit="1" customWidth="1"/>
    <col min="2" max="2" width="24.8554687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9.85546875" bestFit="1" customWidth="1"/>
    <col min="8" max="8" width="3.85546875" bestFit="1" customWidth="1"/>
    <col min="9" max="9" width="2.7109375" bestFit="1" customWidth="1"/>
    <col min="10" max="10" width="5.85546875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42578125" bestFit="1" customWidth="1"/>
    <col min="24" max="24" width="5.85546875" bestFit="1" customWidth="1"/>
  </cols>
  <sheetData>
    <row r="1" spans="1:24" s="1" customFormat="1" ht="12.75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66"/>
    </row>
    <row r="2" spans="1:24" s="1" customFormat="1" ht="12.75" x14ac:dyDescent="0.2">
      <c r="A2" s="134" t="s">
        <v>494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71"/>
    </row>
    <row r="3" spans="1:24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3">
        <v>43101</v>
      </c>
      <c r="X3" s="65" t="s">
        <v>338</v>
      </c>
    </row>
    <row r="4" spans="1:24" s="1" customFormat="1" ht="12" x14ac:dyDescent="0.2">
      <c r="A4" s="29">
        <v>27320000</v>
      </c>
      <c r="B4" s="29" t="s">
        <v>306</v>
      </c>
      <c r="C4" s="29" t="s">
        <v>12</v>
      </c>
      <c r="D4" s="29" t="s">
        <v>13</v>
      </c>
      <c r="E4" s="29" t="s">
        <v>14</v>
      </c>
      <c r="F4" s="29" t="s">
        <v>15</v>
      </c>
      <c r="G4" s="29" t="s">
        <v>27</v>
      </c>
      <c r="H4" s="29" t="s">
        <v>17</v>
      </c>
      <c r="I4" s="29" t="s">
        <v>158</v>
      </c>
      <c r="J4" s="30">
        <v>41487</v>
      </c>
      <c r="K4" s="32">
        <v>100</v>
      </c>
      <c r="L4" s="32">
        <v>100</v>
      </c>
      <c r="M4" s="32">
        <v>100</v>
      </c>
      <c r="N4" s="32">
        <v>100</v>
      </c>
      <c r="O4" s="31">
        <v>73</v>
      </c>
      <c r="P4" s="31">
        <v>5</v>
      </c>
      <c r="Q4" s="32">
        <v>100</v>
      </c>
      <c r="R4" s="32">
        <v>100</v>
      </c>
      <c r="S4" s="32">
        <v>100</v>
      </c>
      <c r="T4" s="32">
        <v>100</v>
      </c>
      <c r="U4" s="32">
        <v>100</v>
      </c>
      <c r="V4" s="32">
        <v>100</v>
      </c>
      <c r="W4" s="32">
        <v>90</v>
      </c>
      <c r="X4" s="104">
        <f>AVERAGE(K4:W4)</f>
        <v>89.84615384615384</v>
      </c>
    </row>
    <row r="5" spans="1:24" s="1" customFormat="1" ht="12" x14ac:dyDescent="0.2">
      <c r="A5" s="29">
        <v>849002</v>
      </c>
      <c r="B5" s="29" t="s">
        <v>306</v>
      </c>
      <c r="C5" s="29" t="s">
        <v>19</v>
      </c>
      <c r="D5" s="29" t="s">
        <v>13</v>
      </c>
      <c r="E5" s="29" t="s">
        <v>14</v>
      </c>
      <c r="F5" s="29" t="s">
        <v>15</v>
      </c>
      <c r="G5" s="29" t="s">
        <v>20</v>
      </c>
      <c r="H5" s="29" t="s">
        <v>17</v>
      </c>
      <c r="I5" s="29" t="s">
        <v>158</v>
      </c>
      <c r="J5" s="30">
        <v>41487</v>
      </c>
      <c r="K5" s="32">
        <v>100</v>
      </c>
      <c r="L5" s="32">
        <v>100</v>
      </c>
      <c r="M5" s="32">
        <v>100</v>
      </c>
      <c r="N5" s="32">
        <v>100</v>
      </c>
      <c r="O5" s="32">
        <v>100</v>
      </c>
      <c r="P5" s="32">
        <v>95</v>
      </c>
      <c r="Q5" s="32">
        <v>91</v>
      </c>
      <c r="R5" s="32">
        <v>100</v>
      </c>
      <c r="S5" s="32">
        <v>100</v>
      </c>
      <c r="T5" s="32">
        <v>100</v>
      </c>
      <c r="U5" s="32">
        <v>99</v>
      </c>
      <c r="V5" s="32">
        <v>100</v>
      </c>
      <c r="W5" s="32">
        <v>99</v>
      </c>
      <c r="X5" s="104">
        <f t="shared" ref="X5:X32" si="0">AVERAGE(K5:W5)</f>
        <v>98.769230769230774</v>
      </c>
    </row>
    <row r="6" spans="1:24" s="1" customFormat="1" ht="12" x14ac:dyDescent="0.2">
      <c r="A6" s="29">
        <v>28850000</v>
      </c>
      <c r="B6" s="29" t="s">
        <v>307</v>
      </c>
      <c r="C6" s="29" t="s">
        <v>12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17</v>
      </c>
      <c r="I6" s="29" t="s">
        <v>158</v>
      </c>
      <c r="J6" s="30">
        <v>41487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  <c r="R6" s="32">
        <v>100</v>
      </c>
      <c r="S6" s="32">
        <v>100</v>
      </c>
      <c r="T6" s="32">
        <v>100</v>
      </c>
      <c r="U6" s="32">
        <v>100</v>
      </c>
      <c r="V6" s="32">
        <v>100</v>
      </c>
      <c r="W6" s="32">
        <v>90</v>
      </c>
      <c r="X6" s="104">
        <f t="shared" si="0"/>
        <v>99.230769230769226</v>
      </c>
    </row>
    <row r="7" spans="1:24" s="1" customFormat="1" ht="12" x14ac:dyDescent="0.2">
      <c r="A7" s="29">
        <v>548000</v>
      </c>
      <c r="B7" s="29" t="s">
        <v>307</v>
      </c>
      <c r="C7" s="29" t="s">
        <v>19</v>
      </c>
      <c r="D7" s="29" t="s">
        <v>13</v>
      </c>
      <c r="E7" s="29" t="s">
        <v>14</v>
      </c>
      <c r="F7" s="29" t="s">
        <v>15</v>
      </c>
      <c r="G7" s="29" t="s">
        <v>20</v>
      </c>
      <c r="H7" s="29" t="s">
        <v>17</v>
      </c>
      <c r="I7" s="29" t="s">
        <v>158</v>
      </c>
      <c r="J7" s="30">
        <v>41487</v>
      </c>
      <c r="K7" s="32">
        <v>100</v>
      </c>
      <c r="L7" s="32">
        <v>100</v>
      </c>
      <c r="M7" s="32">
        <v>100</v>
      </c>
      <c r="N7" s="32">
        <v>100</v>
      </c>
      <c r="O7" s="32">
        <v>100</v>
      </c>
      <c r="P7" s="32">
        <v>100</v>
      </c>
      <c r="Q7" s="32">
        <v>100</v>
      </c>
      <c r="R7" s="32">
        <v>100</v>
      </c>
      <c r="S7" s="32">
        <v>100</v>
      </c>
      <c r="T7" s="32">
        <v>100</v>
      </c>
      <c r="U7" s="32">
        <v>100</v>
      </c>
      <c r="V7" s="32">
        <v>100</v>
      </c>
      <c r="W7" s="32">
        <v>99</v>
      </c>
      <c r="X7" s="104">
        <f t="shared" si="0"/>
        <v>99.92307692307692</v>
      </c>
    </row>
    <row r="8" spans="1:24" s="1" customFormat="1" ht="12" x14ac:dyDescent="0.2">
      <c r="A8" s="29">
        <v>26800000</v>
      </c>
      <c r="B8" s="29" t="s">
        <v>308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16</v>
      </c>
      <c r="H8" s="29" t="s">
        <v>17</v>
      </c>
      <c r="I8" s="29" t="s">
        <v>158</v>
      </c>
      <c r="J8" s="30">
        <v>37742</v>
      </c>
      <c r="K8" s="31">
        <v>9</v>
      </c>
      <c r="L8" s="31">
        <v>0</v>
      </c>
      <c r="M8" s="31">
        <v>50</v>
      </c>
      <c r="N8" s="32">
        <v>100</v>
      </c>
      <c r="O8" s="32">
        <v>100</v>
      </c>
      <c r="P8" s="32">
        <v>100</v>
      </c>
      <c r="Q8" s="32">
        <v>100</v>
      </c>
      <c r="R8" s="32">
        <v>100</v>
      </c>
      <c r="S8" s="32">
        <v>100</v>
      </c>
      <c r="T8" s="32">
        <v>100</v>
      </c>
      <c r="U8" s="32">
        <v>100</v>
      </c>
      <c r="V8" s="32">
        <v>100</v>
      </c>
      <c r="W8" s="32">
        <v>90</v>
      </c>
      <c r="X8" s="104">
        <f t="shared" si="0"/>
        <v>80.692307692307693</v>
      </c>
    </row>
    <row r="9" spans="1:24" s="1" customFormat="1" ht="12" x14ac:dyDescent="0.2">
      <c r="A9" s="29">
        <v>1049000</v>
      </c>
      <c r="B9" s="29" t="s">
        <v>308</v>
      </c>
      <c r="C9" s="29" t="s">
        <v>19</v>
      </c>
      <c r="D9" s="29" t="s">
        <v>13</v>
      </c>
      <c r="E9" s="29" t="s">
        <v>14</v>
      </c>
      <c r="F9" s="29" t="s">
        <v>15</v>
      </c>
      <c r="G9" s="29" t="s">
        <v>20</v>
      </c>
      <c r="H9" s="29" t="s">
        <v>17</v>
      </c>
      <c r="I9" s="29" t="s">
        <v>158</v>
      </c>
      <c r="J9" s="30">
        <v>37742</v>
      </c>
      <c r="K9" s="32">
        <v>100</v>
      </c>
      <c r="L9" s="32">
        <v>100</v>
      </c>
      <c r="M9" s="32">
        <v>100</v>
      </c>
      <c r="N9" s="32">
        <v>100</v>
      </c>
      <c r="O9" s="32">
        <v>100</v>
      </c>
      <c r="P9" s="32">
        <v>100</v>
      </c>
      <c r="Q9" s="32">
        <v>100</v>
      </c>
      <c r="R9" s="32">
        <v>100</v>
      </c>
      <c r="S9" s="32">
        <v>100</v>
      </c>
      <c r="T9" s="32">
        <v>100</v>
      </c>
      <c r="U9" s="32">
        <v>100</v>
      </c>
      <c r="V9" s="32">
        <v>100</v>
      </c>
      <c r="W9" s="32">
        <v>99</v>
      </c>
      <c r="X9" s="104">
        <f t="shared" si="0"/>
        <v>99.92307692307692</v>
      </c>
    </row>
    <row r="10" spans="1:24" s="1" customFormat="1" ht="12" x14ac:dyDescent="0.2">
      <c r="A10" s="29">
        <v>27500000</v>
      </c>
      <c r="B10" s="29" t="s">
        <v>309</v>
      </c>
      <c r="C10" s="29" t="s">
        <v>12</v>
      </c>
      <c r="D10" s="29" t="s">
        <v>13</v>
      </c>
      <c r="E10" s="29" t="s">
        <v>14</v>
      </c>
      <c r="F10" s="29" t="s">
        <v>15</v>
      </c>
      <c r="G10" s="29" t="s">
        <v>16</v>
      </c>
      <c r="H10" s="29" t="s">
        <v>17</v>
      </c>
      <c r="I10" s="29" t="s">
        <v>155</v>
      </c>
      <c r="J10" s="30">
        <v>41487</v>
      </c>
      <c r="K10" s="32">
        <v>100</v>
      </c>
      <c r="L10" s="32">
        <v>100</v>
      </c>
      <c r="M10" s="32">
        <v>100</v>
      </c>
      <c r="N10" s="32">
        <v>100</v>
      </c>
      <c r="O10" s="32">
        <v>100</v>
      </c>
      <c r="P10" s="32">
        <v>100</v>
      </c>
      <c r="Q10" s="32">
        <v>100</v>
      </c>
      <c r="R10" s="31">
        <v>2</v>
      </c>
      <c r="S10" s="33">
        <v>84</v>
      </c>
      <c r="T10" s="32">
        <v>100</v>
      </c>
      <c r="U10" s="32">
        <v>98</v>
      </c>
      <c r="V10" s="32">
        <v>100</v>
      </c>
      <c r="W10" s="32">
        <v>90</v>
      </c>
      <c r="X10" s="104">
        <f t="shared" si="0"/>
        <v>90.307692307692307</v>
      </c>
    </row>
    <row r="11" spans="1:24" s="1" customFormat="1" ht="12" x14ac:dyDescent="0.2">
      <c r="A11" s="29">
        <v>0</v>
      </c>
      <c r="B11" s="29" t="s">
        <v>309</v>
      </c>
      <c r="C11" s="29" t="s">
        <v>19</v>
      </c>
      <c r="D11" s="29" t="s">
        <v>13</v>
      </c>
      <c r="E11" s="29" t="s">
        <v>14</v>
      </c>
      <c r="F11" s="29" t="s">
        <v>15</v>
      </c>
      <c r="G11" s="29" t="s">
        <v>20</v>
      </c>
      <c r="H11" s="29" t="s">
        <v>17</v>
      </c>
      <c r="I11" s="29" t="s">
        <v>155</v>
      </c>
      <c r="J11" s="30">
        <v>41487</v>
      </c>
      <c r="K11" s="32">
        <v>100</v>
      </c>
      <c r="L11" s="32">
        <v>100</v>
      </c>
      <c r="M11" s="32">
        <v>100</v>
      </c>
      <c r="N11" s="32">
        <v>100</v>
      </c>
      <c r="O11" s="32">
        <v>100</v>
      </c>
      <c r="P11" s="32">
        <v>100</v>
      </c>
      <c r="Q11" s="32">
        <v>100</v>
      </c>
      <c r="R11" s="31">
        <v>2</v>
      </c>
      <c r="S11" s="33">
        <v>84</v>
      </c>
      <c r="T11" s="32">
        <v>100</v>
      </c>
      <c r="U11" s="32">
        <v>100</v>
      </c>
      <c r="V11" s="32">
        <v>100</v>
      </c>
      <c r="W11" s="32">
        <v>99</v>
      </c>
      <c r="X11" s="104">
        <f t="shared" si="0"/>
        <v>91.15384615384616</v>
      </c>
    </row>
    <row r="12" spans="1:24" s="1" customFormat="1" ht="12" x14ac:dyDescent="0.2">
      <c r="A12" s="29">
        <v>23700000</v>
      </c>
      <c r="B12" s="29" t="s">
        <v>157</v>
      </c>
      <c r="C12" s="29" t="s">
        <v>12</v>
      </c>
      <c r="D12" s="29" t="s">
        <v>13</v>
      </c>
      <c r="E12" s="29" t="s">
        <v>14</v>
      </c>
      <c r="F12" s="29" t="s">
        <v>15</v>
      </c>
      <c r="G12" s="29" t="s">
        <v>16</v>
      </c>
      <c r="H12" s="29" t="s">
        <v>17</v>
      </c>
      <c r="I12" s="29" t="s">
        <v>158</v>
      </c>
      <c r="J12" s="30">
        <v>37196</v>
      </c>
      <c r="K12" s="32">
        <v>100</v>
      </c>
      <c r="L12" s="32">
        <v>100</v>
      </c>
      <c r="M12" s="32">
        <v>100</v>
      </c>
      <c r="N12" s="32">
        <v>100</v>
      </c>
      <c r="O12" s="32">
        <v>99</v>
      </c>
      <c r="P12" s="32">
        <v>98</v>
      </c>
      <c r="Q12" s="32">
        <v>99</v>
      </c>
      <c r="R12" s="32">
        <v>100</v>
      </c>
      <c r="S12" s="32">
        <v>100</v>
      </c>
      <c r="T12" s="32">
        <v>100</v>
      </c>
      <c r="U12" s="32">
        <v>97</v>
      </c>
      <c r="V12" s="32">
        <v>100</v>
      </c>
      <c r="W12" s="32">
        <v>90</v>
      </c>
      <c r="X12" s="104">
        <f t="shared" si="0"/>
        <v>98.692307692307693</v>
      </c>
    </row>
    <row r="13" spans="1:24" s="1" customFormat="1" ht="12" x14ac:dyDescent="0.2">
      <c r="A13" s="29">
        <v>547004</v>
      </c>
      <c r="B13" s="29" t="s">
        <v>157</v>
      </c>
      <c r="C13" s="29" t="s">
        <v>19</v>
      </c>
      <c r="D13" s="29" t="s">
        <v>13</v>
      </c>
      <c r="E13" s="29" t="s">
        <v>14</v>
      </c>
      <c r="F13" s="29" t="s">
        <v>15</v>
      </c>
      <c r="G13" s="29" t="s">
        <v>20</v>
      </c>
      <c r="H13" s="29" t="s">
        <v>17</v>
      </c>
      <c r="I13" s="29" t="s">
        <v>158</v>
      </c>
      <c r="J13" s="30">
        <v>37196</v>
      </c>
      <c r="K13" s="32">
        <v>100</v>
      </c>
      <c r="L13" s="32">
        <v>100</v>
      </c>
      <c r="M13" s="32">
        <v>100</v>
      </c>
      <c r="N13" s="32">
        <v>100</v>
      </c>
      <c r="O13" s="32">
        <v>100</v>
      </c>
      <c r="P13" s="32">
        <v>100</v>
      </c>
      <c r="Q13" s="32">
        <v>100</v>
      </c>
      <c r="R13" s="32">
        <v>100</v>
      </c>
      <c r="S13" s="32">
        <v>100</v>
      </c>
      <c r="T13" s="32">
        <v>100</v>
      </c>
      <c r="U13" s="32">
        <v>99</v>
      </c>
      <c r="V13" s="32">
        <v>100</v>
      </c>
      <c r="W13" s="32">
        <v>99</v>
      </c>
      <c r="X13" s="104">
        <f t="shared" si="0"/>
        <v>99.84615384615384</v>
      </c>
    </row>
    <row r="14" spans="1:24" s="1" customFormat="1" ht="12" x14ac:dyDescent="0.2">
      <c r="A14" s="29">
        <v>23250000</v>
      </c>
      <c r="B14" s="29" t="s">
        <v>310</v>
      </c>
      <c r="C14" s="29" t="s">
        <v>12</v>
      </c>
      <c r="D14" s="29" t="s">
        <v>13</v>
      </c>
      <c r="E14" s="29" t="s">
        <v>14</v>
      </c>
      <c r="F14" s="29" t="s">
        <v>15</v>
      </c>
      <c r="G14" s="29" t="s">
        <v>16</v>
      </c>
      <c r="H14" s="29" t="s">
        <v>17</v>
      </c>
      <c r="I14" s="29" t="s">
        <v>158</v>
      </c>
      <c r="J14" s="30">
        <v>41456</v>
      </c>
      <c r="K14" s="32">
        <v>96</v>
      </c>
      <c r="L14" s="32">
        <v>100</v>
      </c>
      <c r="M14" s="32">
        <v>100</v>
      </c>
      <c r="N14" s="32">
        <v>100</v>
      </c>
      <c r="O14" s="32">
        <v>100</v>
      </c>
      <c r="P14" s="32">
        <v>100</v>
      </c>
      <c r="Q14" s="32">
        <v>100</v>
      </c>
      <c r="R14" s="32">
        <v>100</v>
      </c>
      <c r="S14" s="32">
        <v>100</v>
      </c>
      <c r="T14" s="32">
        <v>100</v>
      </c>
      <c r="U14" s="32">
        <v>100</v>
      </c>
      <c r="V14" s="32">
        <v>100</v>
      </c>
      <c r="W14" s="32">
        <v>90</v>
      </c>
      <c r="X14" s="104">
        <f t="shared" si="0"/>
        <v>98.92307692307692</v>
      </c>
    </row>
    <row r="15" spans="1:24" s="1" customFormat="1" ht="12" x14ac:dyDescent="0.2">
      <c r="A15" s="29">
        <v>747001</v>
      </c>
      <c r="B15" s="29" t="s">
        <v>310</v>
      </c>
      <c r="C15" s="29" t="s">
        <v>19</v>
      </c>
      <c r="D15" s="29" t="s">
        <v>13</v>
      </c>
      <c r="E15" s="29" t="s">
        <v>14</v>
      </c>
      <c r="F15" s="29" t="s">
        <v>15</v>
      </c>
      <c r="G15" s="29" t="s">
        <v>20</v>
      </c>
      <c r="H15" s="29" t="s">
        <v>17</v>
      </c>
      <c r="I15" s="29" t="s">
        <v>158</v>
      </c>
      <c r="J15" s="30">
        <v>41456</v>
      </c>
      <c r="K15" s="32">
        <v>100</v>
      </c>
      <c r="L15" s="32">
        <v>100</v>
      </c>
      <c r="M15" s="32">
        <v>100</v>
      </c>
      <c r="N15" s="32">
        <v>100</v>
      </c>
      <c r="O15" s="32">
        <v>100</v>
      </c>
      <c r="P15" s="32">
        <v>100</v>
      </c>
      <c r="Q15" s="32">
        <v>100</v>
      </c>
      <c r="R15" s="32">
        <v>100</v>
      </c>
      <c r="S15" s="32">
        <v>100</v>
      </c>
      <c r="T15" s="32">
        <v>100</v>
      </c>
      <c r="U15" s="32">
        <v>100</v>
      </c>
      <c r="V15" s="32">
        <v>100</v>
      </c>
      <c r="W15" s="32">
        <v>99</v>
      </c>
      <c r="X15" s="104">
        <f t="shared" si="0"/>
        <v>99.92307692307692</v>
      </c>
    </row>
    <row r="16" spans="1:24" s="1" customFormat="1" ht="12" x14ac:dyDescent="0.2">
      <c r="A16" s="29">
        <v>22680000</v>
      </c>
      <c r="B16" s="29" t="s">
        <v>311</v>
      </c>
      <c r="C16" s="29" t="s">
        <v>12</v>
      </c>
      <c r="D16" s="29" t="s">
        <v>13</v>
      </c>
      <c r="E16" s="29" t="s">
        <v>14</v>
      </c>
      <c r="F16" s="29" t="s">
        <v>15</v>
      </c>
      <c r="G16" s="29" t="s">
        <v>32</v>
      </c>
      <c r="H16" s="29" t="s">
        <v>17</v>
      </c>
      <c r="I16" s="29" t="s">
        <v>158</v>
      </c>
      <c r="J16" s="30">
        <v>37104</v>
      </c>
      <c r="K16" s="32">
        <v>100</v>
      </c>
      <c r="L16" s="32">
        <v>97</v>
      </c>
      <c r="M16" s="32">
        <v>100</v>
      </c>
      <c r="N16" s="32">
        <v>100</v>
      </c>
      <c r="O16" s="32">
        <v>100</v>
      </c>
      <c r="P16" s="32">
        <v>100</v>
      </c>
      <c r="Q16" s="32">
        <v>100</v>
      </c>
      <c r="R16" s="32">
        <v>100</v>
      </c>
      <c r="S16" s="32">
        <v>100</v>
      </c>
      <c r="T16" s="32">
        <v>100</v>
      </c>
      <c r="U16" s="32">
        <v>100</v>
      </c>
      <c r="V16" s="32">
        <v>100</v>
      </c>
      <c r="W16" s="32">
        <v>90</v>
      </c>
      <c r="X16" s="104">
        <f t="shared" si="0"/>
        <v>99</v>
      </c>
    </row>
    <row r="17" spans="1:24" s="1" customFormat="1" ht="12" x14ac:dyDescent="0.2">
      <c r="A17" s="29">
        <v>1047000</v>
      </c>
      <c r="B17" s="29" t="s">
        <v>311</v>
      </c>
      <c r="C17" s="29" t="s">
        <v>19</v>
      </c>
      <c r="D17" s="29" t="s">
        <v>13</v>
      </c>
      <c r="E17" s="29" t="s">
        <v>14</v>
      </c>
      <c r="F17" s="29" t="s">
        <v>15</v>
      </c>
      <c r="G17" s="29" t="s">
        <v>20</v>
      </c>
      <c r="H17" s="29" t="s">
        <v>17</v>
      </c>
      <c r="I17" s="29" t="s">
        <v>158</v>
      </c>
      <c r="J17" s="30">
        <v>37104</v>
      </c>
      <c r="K17" s="32">
        <v>100</v>
      </c>
      <c r="L17" s="32">
        <v>97</v>
      </c>
      <c r="M17" s="32">
        <v>100</v>
      </c>
      <c r="N17" s="32">
        <v>100</v>
      </c>
      <c r="O17" s="32">
        <v>100</v>
      </c>
      <c r="P17" s="32">
        <v>100</v>
      </c>
      <c r="Q17" s="32">
        <v>100</v>
      </c>
      <c r="R17" s="32">
        <v>100</v>
      </c>
      <c r="S17" s="32">
        <v>100</v>
      </c>
      <c r="T17" s="32">
        <v>100</v>
      </c>
      <c r="U17" s="32">
        <v>99</v>
      </c>
      <c r="V17" s="32">
        <v>100</v>
      </c>
      <c r="W17" s="32">
        <v>99</v>
      </c>
      <c r="X17" s="104">
        <f t="shared" si="0"/>
        <v>99.615384615384613</v>
      </c>
    </row>
    <row r="18" spans="1:24" s="1" customFormat="1" ht="12" x14ac:dyDescent="0.2">
      <c r="A18" s="29">
        <v>28200000</v>
      </c>
      <c r="B18" s="29" t="s">
        <v>312</v>
      </c>
      <c r="C18" s="29" t="s">
        <v>12</v>
      </c>
      <c r="D18" s="29" t="s">
        <v>13</v>
      </c>
      <c r="E18" s="29" t="s">
        <v>14</v>
      </c>
      <c r="F18" s="29" t="s">
        <v>15</v>
      </c>
      <c r="G18" s="29" t="s">
        <v>16</v>
      </c>
      <c r="H18" s="29" t="s">
        <v>17</v>
      </c>
      <c r="I18" s="29" t="s">
        <v>158</v>
      </c>
      <c r="J18" s="30">
        <v>41456</v>
      </c>
      <c r="K18" s="32">
        <v>92</v>
      </c>
      <c r="L18" s="32">
        <v>100</v>
      </c>
      <c r="M18" s="32">
        <v>100</v>
      </c>
      <c r="N18" s="32">
        <v>100</v>
      </c>
      <c r="O18" s="32">
        <v>100</v>
      </c>
      <c r="P18" s="32">
        <v>100</v>
      </c>
      <c r="Q18" s="32">
        <v>100</v>
      </c>
      <c r="R18" s="32">
        <v>100</v>
      </c>
      <c r="S18" s="32">
        <v>100</v>
      </c>
      <c r="T18" s="32">
        <v>97</v>
      </c>
      <c r="U18" s="32">
        <v>100</v>
      </c>
      <c r="V18" s="32">
        <v>100</v>
      </c>
      <c r="W18" s="32">
        <v>90</v>
      </c>
      <c r="X18" s="104">
        <f t="shared" si="0"/>
        <v>98.384615384615387</v>
      </c>
    </row>
    <row r="19" spans="1:24" s="1" customFormat="1" ht="12" x14ac:dyDescent="0.2">
      <c r="A19" s="29">
        <v>0</v>
      </c>
      <c r="B19" s="29" t="s">
        <v>312</v>
      </c>
      <c r="C19" s="29" t="s">
        <v>19</v>
      </c>
      <c r="D19" s="29" t="s">
        <v>13</v>
      </c>
      <c r="E19" s="29" t="s">
        <v>14</v>
      </c>
      <c r="F19" s="29" t="s">
        <v>15</v>
      </c>
      <c r="G19" s="29" t="s">
        <v>20</v>
      </c>
      <c r="H19" s="29" t="s">
        <v>17</v>
      </c>
      <c r="I19" s="29" t="s">
        <v>158</v>
      </c>
      <c r="J19" s="30">
        <v>41456</v>
      </c>
      <c r="K19" s="32">
        <v>100</v>
      </c>
      <c r="L19" s="32">
        <v>100</v>
      </c>
      <c r="M19" s="32">
        <v>100</v>
      </c>
      <c r="N19" s="32">
        <v>100</v>
      </c>
      <c r="O19" s="32">
        <v>100</v>
      </c>
      <c r="P19" s="32">
        <v>100</v>
      </c>
      <c r="Q19" s="32">
        <v>100</v>
      </c>
      <c r="R19" s="32">
        <v>100</v>
      </c>
      <c r="S19" s="32">
        <v>100</v>
      </c>
      <c r="T19" s="32">
        <v>100</v>
      </c>
      <c r="U19" s="32">
        <v>100</v>
      </c>
      <c r="V19" s="32">
        <v>100</v>
      </c>
      <c r="W19" s="32">
        <v>99</v>
      </c>
      <c r="X19" s="104">
        <f t="shared" si="0"/>
        <v>99.92307692307692</v>
      </c>
    </row>
    <row r="20" spans="1:24" s="1" customFormat="1" ht="12" x14ac:dyDescent="0.2">
      <c r="A20" s="29">
        <v>22220000</v>
      </c>
      <c r="B20" s="29" t="s">
        <v>313</v>
      </c>
      <c r="C20" s="29" t="s">
        <v>12</v>
      </c>
      <c r="D20" s="29" t="s">
        <v>13</v>
      </c>
      <c r="E20" s="29" t="s">
        <v>14</v>
      </c>
      <c r="F20" s="29" t="s">
        <v>15</v>
      </c>
      <c r="G20" s="29" t="s">
        <v>32</v>
      </c>
      <c r="H20" s="29" t="s">
        <v>17</v>
      </c>
      <c r="I20" s="29" t="s">
        <v>158</v>
      </c>
      <c r="J20" s="30">
        <v>37104</v>
      </c>
      <c r="K20" s="32">
        <v>100</v>
      </c>
      <c r="L20" s="32">
        <v>100</v>
      </c>
      <c r="M20" s="32">
        <v>100</v>
      </c>
      <c r="N20" s="32">
        <v>100</v>
      </c>
      <c r="O20" s="32">
        <v>100</v>
      </c>
      <c r="P20" s="32">
        <v>100</v>
      </c>
      <c r="Q20" s="32">
        <v>100</v>
      </c>
      <c r="R20" s="32">
        <v>100</v>
      </c>
      <c r="S20" s="32">
        <v>100</v>
      </c>
      <c r="T20" s="32">
        <v>100</v>
      </c>
      <c r="U20" s="32">
        <v>100</v>
      </c>
      <c r="V20" s="32">
        <v>100</v>
      </c>
      <c r="W20" s="32">
        <v>90</v>
      </c>
      <c r="X20" s="104">
        <f t="shared" si="0"/>
        <v>99.230769230769226</v>
      </c>
    </row>
    <row r="21" spans="1:24" s="1" customFormat="1" ht="12" x14ac:dyDescent="0.2">
      <c r="A21" s="29">
        <v>1147004</v>
      </c>
      <c r="B21" s="29" t="s">
        <v>313</v>
      </c>
      <c r="C21" s="29" t="s">
        <v>19</v>
      </c>
      <c r="D21" s="29" t="s">
        <v>13</v>
      </c>
      <c r="E21" s="29" t="s">
        <v>14</v>
      </c>
      <c r="F21" s="29" t="s">
        <v>15</v>
      </c>
      <c r="G21" s="29" t="s">
        <v>20</v>
      </c>
      <c r="H21" s="29" t="s">
        <v>17</v>
      </c>
      <c r="I21" s="29" t="s">
        <v>158</v>
      </c>
      <c r="J21" s="30">
        <v>37104</v>
      </c>
      <c r="K21" s="32">
        <v>100</v>
      </c>
      <c r="L21" s="32">
        <v>100</v>
      </c>
      <c r="M21" s="32">
        <v>100</v>
      </c>
      <c r="N21" s="32">
        <v>100</v>
      </c>
      <c r="O21" s="32">
        <v>100</v>
      </c>
      <c r="P21" s="32">
        <v>100</v>
      </c>
      <c r="Q21" s="32">
        <v>100</v>
      </c>
      <c r="R21" s="32">
        <v>100</v>
      </c>
      <c r="S21" s="32">
        <v>100</v>
      </c>
      <c r="T21" s="32">
        <v>100</v>
      </c>
      <c r="U21" s="32">
        <v>99</v>
      </c>
      <c r="V21" s="32">
        <v>100</v>
      </c>
      <c r="W21" s="32">
        <v>99</v>
      </c>
      <c r="X21" s="104">
        <f t="shared" si="0"/>
        <v>99.84615384615384</v>
      </c>
    </row>
    <row r="22" spans="1:24" s="1" customFormat="1" ht="12" x14ac:dyDescent="0.2">
      <c r="A22" s="29">
        <v>22900000</v>
      </c>
      <c r="B22" s="29" t="s">
        <v>314</v>
      </c>
      <c r="C22" s="29" t="s">
        <v>12</v>
      </c>
      <c r="D22" s="29" t="s">
        <v>13</v>
      </c>
      <c r="E22" s="29" t="s">
        <v>14</v>
      </c>
      <c r="F22" s="29" t="s">
        <v>15</v>
      </c>
      <c r="G22" s="29" t="s">
        <v>32</v>
      </c>
      <c r="H22" s="29" t="s">
        <v>17</v>
      </c>
      <c r="I22" s="29" t="s">
        <v>158</v>
      </c>
      <c r="J22" s="30">
        <v>37104</v>
      </c>
      <c r="K22" s="32">
        <v>96</v>
      </c>
      <c r="L22" s="32">
        <v>100</v>
      </c>
      <c r="M22" s="32">
        <v>100</v>
      </c>
      <c r="N22" s="32">
        <v>100</v>
      </c>
      <c r="O22" s="32">
        <v>100</v>
      </c>
      <c r="P22" s="32">
        <v>100</v>
      </c>
      <c r="Q22" s="32">
        <v>100</v>
      </c>
      <c r="R22" s="32">
        <v>90</v>
      </c>
      <c r="S22" s="32">
        <v>99</v>
      </c>
      <c r="T22" s="32">
        <v>100</v>
      </c>
      <c r="U22" s="32">
        <v>100</v>
      </c>
      <c r="V22" s="32">
        <v>100</v>
      </c>
      <c r="W22" s="32">
        <v>90</v>
      </c>
      <c r="X22" s="104">
        <f t="shared" si="0"/>
        <v>98.07692307692308</v>
      </c>
    </row>
    <row r="23" spans="1:24" s="1" customFormat="1" ht="12" x14ac:dyDescent="0.2">
      <c r="A23" s="29">
        <v>948001</v>
      </c>
      <c r="B23" s="29" t="s">
        <v>314</v>
      </c>
      <c r="C23" s="29" t="s">
        <v>19</v>
      </c>
      <c r="D23" s="29" t="s">
        <v>13</v>
      </c>
      <c r="E23" s="29" t="s">
        <v>14</v>
      </c>
      <c r="F23" s="29" t="s">
        <v>15</v>
      </c>
      <c r="G23" s="29" t="s">
        <v>20</v>
      </c>
      <c r="H23" s="29" t="s">
        <v>17</v>
      </c>
      <c r="I23" s="29" t="s">
        <v>158</v>
      </c>
      <c r="J23" s="30">
        <v>37104</v>
      </c>
      <c r="K23" s="32">
        <v>96</v>
      </c>
      <c r="L23" s="32">
        <v>100</v>
      </c>
      <c r="M23" s="32">
        <v>99</v>
      </c>
      <c r="N23" s="32">
        <v>100</v>
      </c>
      <c r="O23" s="32">
        <v>100</v>
      </c>
      <c r="P23" s="32">
        <v>100</v>
      </c>
      <c r="Q23" s="32">
        <v>100</v>
      </c>
      <c r="R23" s="32">
        <v>91</v>
      </c>
      <c r="S23" s="32">
        <v>100</v>
      </c>
      <c r="T23" s="32">
        <v>100</v>
      </c>
      <c r="U23" s="32">
        <v>100</v>
      </c>
      <c r="V23" s="32">
        <v>100</v>
      </c>
      <c r="W23" s="32">
        <v>99</v>
      </c>
      <c r="X23" s="104">
        <f t="shared" si="0"/>
        <v>98.84615384615384</v>
      </c>
    </row>
    <row r="24" spans="1:24" s="1" customFormat="1" ht="12" x14ac:dyDescent="0.2">
      <c r="A24" s="29">
        <v>26730000</v>
      </c>
      <c r="B24" s="29" t="s">
        <v>315</v>
      </c>
      <c r="C24" s="29" t="s">
        <v>12</v>
      </c>
      <c r="D24" s="29" t="s">
        <v>13</v>
      </c>
      <c r="E24" s="29" t="s">
        <v>14</v>
      </c>
      <c r="F24" s="29" t="s">
        <v>15</v>
      </c>
      <c r="G24" s="29" t="s">
        <v>16</v>
      </c>
      <c r="H24" s="29" t="s">
        <v>17</v>
      </c>
      <c r="I24" s="29" t="s">
        <v>158</v>
      </c>
      <c r="J24" s="30">
        <v>41518</v>
      </c>
      <c r="K24" s="32">
        <v>100</v>
      </c>
      <c r="L24" s="32">
        <v>100</v>
      </c>
      <c r="M24" s="32">
        <v>100</v>
      </c>
      <c r="N24" s="32">
        <v>100</v>
      </c>
      <c r="O24" s="32">
        <v>100</v>
      </c>
      <c r="P24" s="32">
        <v>100</v>
      </c>
      <c r="Q24" s="32">
        <v>100</v>
      </c>
      <c r="R24" s="32">
        <v>100</v>
      </c>
      <c r="S24" s="32">
        <v>100</v>
      </c>
      <c r="T24" s="32">
        <v>100</v>
      </c>
      <c r="U24" s="32">
        <v>93</v>
      </c>
      <c r="V24" s="32">
        <v>100</v>
      </c>
      <c r="W24" s="32">
        <v>90</v>
      </c>
      <c r="X24" s="104">
        <f t="shared" si="0"/>
        <v>98.692307692307693</v>
      </c>
    </row>
    <row r="25" spans="1:24" s="1" customFormat="1" ht="12" x14ac:dyDescent="0.2">
      <c r="A25" s="29">
        <v>0</v>
      </c>
      <c r="B25" s="29" t="s">
        <v>315</v>
      </c>
      <c r="C25" s="29" t="s">
        <v>19</v>
      </c>
      <c r="D25" s="29" t="s">
        <v>13</v>
      </c>
      <c r="E25" s="29" t="s">
        <v>14</v>
      </c>
      <c r="F25" s="29" t="s">
        <v>15</v>
      </c>
      <c r="G25" s="29" t="s">
        <v>20</v>
      </c>
      <c r="H25" s="29" t="s">
        <v>17</v>
      </c>
      <c r="I25" s="29" t="s">
        <v>158</v>
      </c>
      <c r="J25" s="30">
        <v>41518</v>
      </c>
      <c r="K25" s="32">
        <v>100</v>
      </c>
      <c r="L25" s="32">
        <v>99</v>
      </c>
      <c r="M25" s="32">
        <v>100</v>
      </c>
      <c r="N25" s="32">
        <v>100</v>
      </c>
      <c r="O25" s="32">
        <v>100</v>
      </c>
      <c r="P25" s="32">
        <v>100</v>
      </c>
      <c r="Q25" s="32">
        <v>100</v>
      </c>
      <c r="R25" s="32">
        <v>100</v>
      </c>
      <c r="S25" s="32">
        <v>100</v>
      </c>
      <c r="T25" s="32">
        <v>99</v>
      </c>
      <c r="U25" s="33">
        <v>88</v>
      </c>
      <c r="V25" s="32">
        <v>99</v>
      </c>
      <c r="W25" s="32">
        <v>99</v>
      </c>
      <c r="X25" s="104">
        <f t="shared" si="0"/>
        <v>98.769230769230774</v>
      </c>
    </row>
    <row r="26" spans="1:24" s="1" customFormat="1" ht="12" x14ac:dyDescent="0.2">
      <c r="A26" s="29">
        <v>27110000</v>
      </c>
      <c r="B26" s="29" t="s">
        <v>317</v>
      </c>
      <c r="C26" s="29" t="s">
        <v>12</v>
      </c>
      <c r="D26" s="29" t="s">
        <v>13</v>
      </c>
      <c r="E26" s="29" t="s">
        <v>14</v>
      </c>
      <c r="F26" s="29" t="s">
        <v>15</v>
      </c>
      <c r="G26" s="29" t="s">
        <v>27</v>
      </c>
      <c r="H26" s="29" t="s">
        <v>17</v>
      </c>
      <c r="I26" s="29" t="s">
        <v>158</v>
      </c>
      <c r="J26" s="30">
        <v>41518</v>
      </c>
      <c r="K26" s="32">
        <v>100</v>
      </c>
      <c r="L26" s="32">
        <v>100</v>
      </c>
      <c r="M26" s="32">
        <v>100</v>
      </c>
      <c r="N26" s="32">
        <v>100</v>
      </c>
      <c r="O26" s="32">
        <v>100</v>
      </c>
      <c r="P26" s="32">
        <v>100</v>
      </c>
      <c r="Q26" s="32">
        <v>100</v>
      </c>
      <c r="R26" s="32">
        <v>99</v>
      </c>
      <c r="S26" s="32">
        <v>98</v>
      </c>
      <c r="T26" s="32">
        <v>100</v>
      </c>
      <c r="U26" s="32">
        <v>100</v>
      </c>
      <c r="V26" s="32">
        <v>100</v>
      </c>
      <c r="W26" s="32">
        <v>90</v>
      </c>
      <c r="X26" s="104">
        <f t="shared" si="0"/>
        <v>99</v>
      </c>
    </row>
    <row r="27" spans="1:24" s="1" customFormat="1" ht="12" x14ac:dyDescent="0.2">
      <c r="A27" s="29">
        <v>0</v>
      </c>
      <c r="B27" s="29" t="s">
        <v>317</v>
      </c>
      <c r="C27" s="29" t="s">
        <v>19</v>
      </c>
      <c r="D27" s="29" t="s">
        <v>13</v>
      </c>
      <c r="E27" s="29" t="s">
        <v>14</v>
      </c>
      <c r="F27" s="29" t="s">
        <v>15</v>
      </c>
      <c r="G27" s="29" t="s">
        <v>20</v>
      </c>
      <c r="H27" s="29" t="s">
        <v>17</v>
      </c>
      <c r="I27" s="29" t="s">
        <v>158</v>
      </c>
      <c r="J27" s="30">
        <v>41518</v>
      </c>
      <c r="K27" s="32">
        <v>100</v>
      </c>
      <c r="L27" s="32">
        <v>100</v>
      </c>
      <c r="M27" s="32">
        <v>100</v>
      </c>
      <c r="N27" s="32">
        <v>100</v>
      </c>
      <c r="O27" s="32">
        <v>100</v>
      </c>
      <c r="P27" s="32">
        <v>100</v>
      </c>
      <c r="Q27" s="32">
        <v>100</v>
      </c>
      <c r="R27" s="32">
        <v>100</v>
      </c>
      <c r="S27" s="32">
        <v>100</v>
      </c>
      <c r="T27" s="32">
        <v>100</v>
      </c>
      <c r="U27" s="32">
        <v>100</v>
      </c>
      <c r="V27" s="32">
        <v>100</v>
      </c>
      <c r="W27" s="32">
        <v>99</v>
      </c>
      <c r="X27" s="104">
        <f t="shared" si="0"/>
        <v>99.92307692307692</v>
      </c>
    </row>
    <row r="28" spans="1:24" s="1" customFormat="1" ht="12" x14ac:dyDescent="0.2">
      <c r="A28" s="29">
        <v>23100000</v>
      </c>
      <c r="B28" s="29" t="s">
        <v>318</v>
      </c>
      <c r="C28" s="29" t="s">
        <v>12</v>
      </c>
      <c r="D28" s="29" t="s">
        <v>13</v>
      </c>
      <c r="E28" s="29" t="s">
        <v>14</v>
      </c>
      <c r="F28" s="29" t="s">
        <v>15</v>
      </c>
      <c r="G28" s="29" t="s">
        <v>16</v>
      </c>
      <c r="H28" s="29" t="s">
        <v>17</v>
      </c>
      <c r="I28" s="29" t="s">
        <v>158</v>
      </c>
      <c r="J28" s="30">
        <v>41456</v>
      </c>
      <c r="K28" s="32">
        <v>100</v>
      </c>
      <c r="L28" s="32">
        <v>100</v>
      </c>
      <c r="M28" s="31">
        <v>58</v>
      </c>
      <c r="N28" s="32">
        <v>100</v>
      </c>
      <c r="O28" s="32">
        <v>93</v>
      </c>
      <c r="P28" s="33">
        <v>85</v>
      </c>
      <c r="Q28" s="31">
        <v>55</v>
      </c>
      <c r="R28" s="32">
        <v>100</v>
      </c>
      <c r="S28" s="32">
        <v>100</v>
      </c>
      <c r="T28" s="32">
        <v>100</v>
      </c>
      <c r="U28" s="32">
        <v>100</v>
      </c>
      <c r="V28" s="32">
        <v>100</v>
      </c>
      <c r="W28" s="33">
        <v>84</v>
      </c>
      <c r="X28" s="104">
        <f t="shared" si="0"/>
        <v>90.384615384615387</v>
      </c>
    </row>
    <row r="29" spans="1:24" s="1" customFormat="1" ht="12" x14ac:dyDescent="0.2">
      <c r="A29" s="29">
        <v>848003</v>
      </c>
      <c r="B29" s="29" t="s">
        <v>318</v>
      </c>
      <c r="C29" s="29" t="s">
        <v>19</v>
      </c>
      <c r="D29" s="29" t="s">
        <v>13</v>
      </c>
      <c r="E29" s="29" t="s">
        <v>14</v>
      </c>
      <c r="F29" s="29" t="s">
        <v>15</v>
      </c>
      <c r="G29" s="29" t="s">
        <v>20</v>
      </c>
      <c r="H29" s="29" t="s">
        <v>17</v>
      </c>
      <c r="I29" s="29" t="s">
        <v>158</v>
      </c>
      <c r="J29" s="30">
        <v>41456</v>
      </c>
      <c r="K29" s="32">
        <v>100</v>
      </c>
      <c r="L29" s="32">
        <v>100</v>
      </c>
      <c r="M29" s="32">
        <v>100</v>
      </c>
      <c r="N29" s="32">
        <v>100</v>
      </c>
      <c r="O29" s="32">
        <v>93</v>
      </c>
      <c r="P29" s="33">
        <v>85</v>
      </c>
      <c r="Q29" s="31">
        <v>55</v>
      </c>
      <c r="R29" s="32">
        <v>100</v>
      </c>
      <c r="S29" s="32">
        <v>100</v>
      </c>
      <c r="T29" s="32">
        <v>100</v>
      </c>
      <c r="U29" s="32">
        <v>100</v>
      </c>
      <c r="V29" s="32">
        <v>100</v>
      </c>
      <c r="W29" s="32">
        <v>99</v>
      </c>
      <c r="X29" s="104">
        <f t="shared" si="0"/>
        <v>94.769230769230774</v>
      </c>
    </row>
    <row r="30" spans="1:24" s="1" customFormat="1" ht="12" x14ac:dyDescent="0.2">
      <c r="A30" s="29">
        <v>28300000</v>
      </c>
      <c r="B30" s="29" t="s">
        <v>166</v>
      </c>
      <c r="C30" s="29" t="s">
        <v>12</v>
      </c>
      <c r="D30" s="29" t="s">
        <v>13</v>
      </c>
      <c r="E30" s="29" t="s">
        <v>14</v>
      </c>
      <c r="F30" s="29" t="s">
        <v>15</v>
      </c>
      <c r="G30" s="29" t="s">
        <v>32</v>
      </c>
      <c r="H30" s="29" t="s">
        <v>17</v>
      </c>
      <c r="I30" s="29" t="s">
        <v>158</v>
      </c>
      <c r="J30" s="30">
        <v>35247</v>
      </c>
      <c r="K30" s="32">
        <v>100</v>
      </c>
      <c r="L30" s="32">
        <v>99</v>
      </c>
      <c r="M30" s="32">
        <v>100</v>
      </c>
      <c r="N30" s="32">
        <v>100</v>
      </c>
      <c r="O30" s="32">
        <v>100</v>
      </c>
      <c r="P30" s="32">
        <v>100</v>
      </c>
      <c r="Q30" s="32">
        <v>100</v>
      </c>
      <c r="R30" s="32">
        <v>100</v>
      </c>
      <c r="S30" s="32">
        <v>100</v>
      </c>
      <c r="T30" s="32">
        <v>100</v>
      </c>
      <c r="U30" s="32">
        <v>100</v>
      </c>
      <c r="V30" s="32">
        <v>100</v>
      </c>
      <c r="W30" s="32">
        <v>90</v>
      </c>
      <c r="X30" s="104">
        <f t="shared" si="0"/>
        <v>99.15384615384616</v>
      </c>
    </row>
    <row r="31" spans="1:24" s="1" customFormat="1" ht="12" x14ac:dyDescent="0.2">
      <c r="A31" s="29">
        <v>648000</v>
      </c>
      <c r="B31" s="29" t="s">
        <v>166</v>
      </c>
      <c r="C31" s="29" t="s">
        <v>19</v>
      </c>
      <c r="D31" s="29" t="s">
        <v>13</v>
      </c>
      <c r="E31" s="29" t="s">
        <v>14</v>
      </c>
      <c r="F31" s="29" t="s">
        <v>15</v>
      </c>
      <c r="G31" s="29" t="s">
        <v>20</v>
      </c>
      <c r="H31" s="29" t="s">
        <v>17</v>
      </c>
      <c r="I31" s="29" t="s">
        <v>158</v>
      </c>
      <c r="J31" s="30">
        <v>35247</v>
      </c>
      <c r="K31" s="32">
        <v>100</v>
      </c>
      <c r="L31" s="32">
        <v>98</v>
      </c>
      <c r="M31" s="32">
        <v>100</v>
      </c>
      <c r="N31" s="32">
        <v>100</v>
      </c>
      <c r="O31" s="32">
        <v>100</v>
      </c>
      <c r="P31" s="32">
        <v>100</v>
      </c>
      <c r="Q31" s="32">
        <v>100</v>
      </c>
      <c r="R31" s="32">
        <v>100</v>
      </c>
      <c r="S31" s="32">
        <v>100</v>
      </c>
      <c r="T31" s="32">
        <v>100</v>
      </c>
      <c r="U31" s="32">
        <v>99</v>
      </c>
      <c r="V31" s="32">
        <v>100</v>
      </c>
      <c r="W31" s="32">
        <v>99</v>
      </c>
      <c r="X31" s="104">
        <f t="shared" si="0"/>
        <v>99.692307692307693</v>
      </c>
    </row>
    <row r="32" spans="1:24" s="1" customFormat="1" ht="12.75" x14ac:dyDescent="0.2">
      <c r="A32" s="136" t="s">
        <v>55</v>
      </c>
      <c r="B32" s="137"/>
      <c r="C32" s="137"/>
      <c r="D32" s="137"/>
      <c r="E32" s="137"/>
      <c r="F32" s="137"/>
      <c r="G32" s="137"/>
      <c r="H32" s="137"/>
      <c r="I32" s="137"/>
      <c r="J32" s="138"/>
      <c r="K32" s="32">
        <v>96</v>
      </c>
      <c r="L32" s="32">
        <v>96</v>
      </c>
      <c r="M32" s="32">
        <v>97</v>
      </c>
      <c r="N32" s="32">
        <v>100</v>
      </c>
      <c r="O32" s="32">
        <v>99</v>
      </c>
      <c r="P32" s="32">
        <v>95</v>
      </c>
      <c r="Q32" s="32">
        <v>96</v>
      </c>
      <c r="R32" s="32">
        <v>92</v>
      </c>
      <c r="S32" s="32">
        <v>99</v>
      </c>
      <c r="T32" s="32">
        <v>100</v>
      </c>
      <c r="U32" s="32">
        <v>99</v>
      </c>
      <c r="V32" s="32">
        <v>100</v>
      </c>
      <c r="W32" s="32">
        <v>94</v>
      </c>
      <c r="X32" s="65">
        <f t="shared" si="0"/>
        <v>97.15384615384616</v>
      </c>
    </row>
    <row r="33" spans="1:24" s="1" customFormat="1" ht="11.25" x14ac:dyDescent="0.2">
      <c r="A33" s="29" t="s">
        <v>56</v>
      </c>
      <c r="B33" s="117" t="s">
        <v>57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9"/>
    </row>
    <row r="34" spans="1:24" s="1" customFormat="1" ht="11.25" x14ac:dyDescent="0.2">
      <c r="A34" s="29" t="s">
        <v>58</v>
      </c>
      <c r="B34" s="117" t="s">
        <v>59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9"/>
    </row>
    <row r="35" spans="1:24" s="1" customFormat="1" ht="11.25" x14ac:dyDescent="0.2">
      <c r="A35" s="29" t="s">
        <v>60</v>
      </c>
      <c r="B35" s="117" t="s">
        <v>61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9"/>
    </row>
    <row r="36" spans="1:24" s="1" customFormat="1" ht="11.25" x14ac:dyDescent="0.2">
      <c r="A36" s="29" t="s">
        <v>60</v>
      </c>
      <c r="B36" s="117" t="s">
        <v>62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9"/>
    </row>
    <row r="37" spans="1:24" s="1" customFormat="1" ht="11.25" x14ac:dyDescent="0.2">
      <c r="A37" s="29" t="s">
        <v>60</v>
      </c>
      <c r="B37" s="117" t="s">
        <v>63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9"/>
    </row>
    <row r="38" spans="1:24" s="1" customFormat="1" ht="11.25" x14ac:dyDescent="0.2">
      <c r="A38" s="29" t="s">
        <v>64</v>
      </c>
      <c r="B38" s="117" t="s">
        <v>65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9"/>
    </row>
    <row r="39" spans="1:24" s="1" customFormat="1" ht="11.25" x14ac:dyDescent="0.2">
      <c r="A39" s="120" t="s">
        <v>66</v>
      </c>
      <c r="B39" s="121"/>
      <c r="C39" s="121"/>
      <c r="D39" s="121"/>
      <c r="E39" s="121"/>
      <c r="F39" s="122"/>
      <c r="G39" s="123" t="s">
        <v>67</v>
      </c>
      <c r="H39" s="124"/>
      <c r="I39" s="124"/>
      <c r="J39" s="124"/>
      <c r="K39" s="124"/>
      <c r="L39" s="125"/>
      <c r="M39" s="126" t="s">
        <v>68</v>
      </c>
      <c r="N39" s="127"/>
      <c r="O39" s="127"/>
      <c r="P39" s="127"/>
      <c r="Q39" s="127"/>
      <c r="R39" s="128"/>
      <c r="S39" s="129" t="s">
        <v>69</v>
      </c>
      <c r="T39" s="130"/>
      <c r="U39" s="130"/>
      <c r="V39" s="130"/>
      <c r="W39" s="130"/>
      <c r="X39" s="131"/>
    </row>
    <row r="40" spans="1:24" s="1" customFormat="1" ht="11.25" x14ac:dyDescent="0.2">
      <c r="A40" s="114" t="s">
        <v>70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6"/>
    </row>
  </sheetData>
  <mergeCells count="14">
    <mergeCell ref="B35:X35"/>
    <mergeCell ref="A1:W1"/>
    <mergeCell ref="A2:W2"/>
    <mergeCell ref="A32:J32"/>
    <mergeCell ref="B33:X33"/>
    <mergeCell ref="B34:X34"/>
    <mergeCell ref="A40:X40"/>
    <mergeCell ref="B36:X36"/>
    <mergeCell ref="B37:X37"/>
    <mergeCell ref="B38:X38"/>
    <mergeCell ref="A39:F39"/>
    <mergeCell ref="G39:L39"/>
    <mergeCell ref="M39:R39"/>
    <mergeCell ref="S39:X39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90" orientation="landscape" verticalDpi="0" r:id="rId1"/>
  <ignoredErrors>
    <ignoredError sqref="X4:X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70"/>
  <sheetViews>
    <sheetView showGridLines="0" workbookViewId="0">
      <pane ySplit="3" topLeftCell="A4" activePane="bottomLeft" state="frozen"/>
      <selection pane="bottomLeft" activeCell="AA15" sqref="AA15"/>
    </sheetView>
  </sheetViews>
  <sheetFormatPr defaultRowHeight="15" x14ac:dyDescent="0.25"/>
  <cols>
    <col min="1" max="1" width="10" bestFit="1" customWidth="1"/>
    <col min="2" max="2" width="31.2851562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9.85546875" bestFit="1" customWidth="1"/>
    <col min="8" max="8" width="3.85546875" bestFit="1" customWidth="1"/>
    <col min="9" max="9" width="3.140625" bestFit="1" customWidth="1"/>
    <col min="10" max="10" width="6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3" s="1" customFormat="1" ht="12.75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</row>
    <row r="2" spans="1:23" s="1" customFormat="1" ht="12.75" customHeight="1" x14ac:dyDescent="0.2">
      <c r="A2" s="134" t="s">
        <v>483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71"/>
    </row>
    <row r="3" spans="1:23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5" t="s">
        <v>338</v>
      </c>
    </row>
    <row r="4" spans="1:23" s="1" customFormat="1" ht="12" x14ac:dyDescent="0.2">
      <c r="A4" s="29">
        <v>13450000</v>
      </c>
      <c r="B4" s="29" t="s">
        <v>11</v>
      </c>
      <c r="C4" s="29" t="s">
        <v>12</v>
      </c>
      <c r="D4" s="29" t="s">
        <v>13</v>
      </c>
      <c r="E4" s="29" t="s">
        <v>14</v>
      </c>
      <c r="F4" s="29" t="s">
        <v>15</v>
      </c>
      <c r="G4" s="29" t="s">
        <v>16</v>
      </c>
      <c r="H4" s="29" t="s">
        <v>17</v>
      </c>
      <c r="I4" s="29" t="s">
        <v>18</v>
      </c>
      <c r="J4" s="30">
        <v>37104</v>
      </c>
      <c r="K4" s="32">
        <v>100</v>
      </c>
      <c r="L4" s="32">
        <v>100</v>
      </c>
      <c r="M4" s="32">
        <v>100</v>
      </c>
      <c r="N4" s="32">
        <v>100</v>
      </c>
      <c r="O4" s="32">
        <v>100</v>
      </c>
      <c r="P4" s="32">
        <v>100</v>
      </c>
      <c r="Q4" s="32">
        <v>100</v>
      </c>
      <c r="R4" s="32">
        <v>99</v>
      </c>
      <c r="S4" s="32">
        <v>100</v>
      </c>
      <c r="T4" s="32">
        <v>100</v>
      </c>
      <c r="U4" s="32">
        <v>100</v>
      </c>
      <c r="V4" s="58">
        <v>100</v>
      </c>
      <c r="W4" s="102">
        <f>AVERAGE(K4:V4)</f>
        <v>99.916666666666671</v>
      </c>
    </row>
    <row r="5" spans="1:23" s="1" customFormat="1" ht="12" x14ac:dyDescent="0.2">
      <c r="A5" s="29">
        <v>1069000</v>
      </c>
      <c r="B5" s="29" t="s">
        <v>11</v>
      </c>
      <c r="C5" s="29" t="s">
        <v>19</v>
      </c>
      <c r="D5" s="29" t="s">
        <v>13</v>
      </c>
      <c r="E5" s="29" t="s">
        <v>14</v>
      </c>
      <c r="F5" s="29" t="s">
        <v>15</v>
      </c>
      <c r="G5" s="29" t="s">
        <v>20</v>
      </c>
      <c r="H5" s="29" t="s">
        <v>17</v>
      </c>
      <c r="I5" s="29" t="s">
        <v>18</v>
      </c>
      <c r="J5" s="30">
        <v>37104</v>
      </c>
      <c r="K5" s="32">
        <v>100</v>
      </c>
      <c r="L5" s="32">
        <v>100</v>
      </c>
      <c r="M5" s="32">
        <v>100</v>
      </c>
      <c r="N5" s="32">
        <v>100</v>
      </c>
      <c r="O5" s="32">
        <v>100</v>
      </c>
      <c r="P5" s="32">
        <v>100</v>
      </c>
      <c r="Q5" s="32">
        <v>100</v>
      </c>
      <c r="R5" s="32">
        <v>99</v>
      </c>
      <c r="S5" s="32">
        <v>100</v>
      </c>
      <c r="T5" s="32">
        <v>100</v>
      </c>
      <c r="U5" s="32">
        <v>100</v>
      </c>
      <c r="V5" s="58">
        <v>100</v>
      </c>
      <c r="W5" s="102">
        <f t="shared" ref="W5:W62" si="0">AVERAGE(K5:V5)</f>
        <v>99.916666666666671</v>
      </c>
    </row>
    <row r="6" spans="1:23" s="1" customFormat="1" ht="12" x14ac:dyDescent="0.2">
      <c r="A6" s="29">
        <v>13700000</v>
      </c>
      <c r="B6" s="29" t="s">
        <v>21</v>
      </c>
      <c r="C6" s="29" t="s">
        <v>12</v>
      </c>
      <c r="D6" s="29" t="s">
        <v>13</v>
      </c>
      <c r="E6" s="29" t="s">
        <v>14</v>
      </c>
      <c r="F6" s="29" t="s">
        <v>22</v>
      </c>
      <c r="G6" s="29" t="s">
        <v>23</v>
      </c>
      <c r="H6" s="29" t="s">
        <v>24</v>
      </c>
      <c r="I6" s="29" t="s">
        <v>25</v>
      </c>
      <c r="J6" s="30">
        <v>41913</v>
      </c>
      <c r="K6" s="32">
        <v>100</v>
      </c>
      <c r="L6" s="32">
        <v>100</v>
      </c>
      <c r="M6" s="33">
        <v>87</v>
      </c>
      <c r="N6" s="31">
        <v>0</v>
      </c>
      <c r="O6" s="31">
        <v>70</v>
      </c>
      <c r="P6" s="31">
        <v>30</v>
      </c>
      <c r="Q6" s="31">
        <v>65</v>
      </c>
      <c r="R6" s="32">
        <v>100</v>
      </c>
      <c r="S6" s="32">
        <v>100</v>
      </c>
      <c r="T6" s="32">
        <v>100</v>
      </c>
      <c r="U6" s="32">
        <v>100</v>
      </c>
      <c r="V6" s="58">
        <v>100</v>
      </c>
      <c r="W6" s="102">
        <f t="shared" si="0"/>
        <v>79.333333333333329</v>
      </c>
    </row>
    <row r="7" spans="1:23" s="1" customFormat="1" ht="12" x14ac:dyDescent="0.2">
      <c r="A7" s="29">
        <v>867001</v>
      </c>
      <c r="B7" s="29" t="s">
        <v>21</v>
      </c>
      <c r="C7" s="29" t="s">
        <v>19</v>
      </c>
      <c r="D7" s="29" t="s">
        <v>13</v>
      </c>
      <c r="E7" s="29" t="s">
        <v>14</v>
      </c>
      <c r="F7" s="29" t="s">
        <v>22</v>
      </c>
      <c r="G7" s="29" t="s">
        <v>20</v>
      </c>
      <c r="H7" s="29" t="s">
        <v>24</v>
      </c>
      <c r="I7" s="29" t="s">
        <v>25</v>
      </c>
      <c r="J7" s="30">
        <v>41913</v>
      </c>
      <c r="K7" s="32">
        <v>100</v>
      </c>
      <c r="L7" s="32">
        <v>100</v>
      </c>
      <c r="M7" s="32">
        <v>100</v>
      </c>
      <c r="N7" s="32">
        <v>100</v>
      </c>
      <c r="O7" s="32">
        <v>100</v>
      </c>
      <c r="P7" s="32">
        <v>100</v>
      </c>
      <c r="Q7" s="32">
        <v>100</v>
      </c>
      <c r="R7" s="32">
        <v>100</v>
      </c>
      <c r="S7" s="32">
        <v>100</v>
      </c>
      <c r="T7" s="32">
        <v>100</v>
      </c>
      <c r="U7" s="32">
        <v>100</v>
      </c>
      <c r="V7" s="58">
        <v>100</v>
      </c>
      <c r="W7" s="102">
        <f t="shared" si="0"/>
        <v>100</v>
      </c>
    </row>
    <row r="8" spans="1:23" s="1" customFormat="1" ht="12" x14ac:dyDescent="0.2">
      <c r="A8" s="29">
        <v>13470000</v>
      </c>
      <c r="B8" s="29" t="s">
        <v>369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16</v>
      </c>
      <c r="H8" s="29" t="s">
        <v>17</v>
      </c>
      <c r="I8" s="29" t="s">
        <v>18</v>
      </c>
      <c r="J8" s="30">
        <v>41791</v>
      </c>
      <c r="K8" s="32">
        <v>100</v>
      </c>
      <c r="L8" s="32">
        <v>100</v>
      </c>
      <c r="M8" s="32">
        <v>100</v>
      </c>
      <c r="N8" s="32">
        <v>100</v>
      </c>
      <c r="O8" s="32">
        <v>100</v>
      </c>
      <c r="P8" s="32">
        <v>100</v>
      </c>
      <c r="Q8" s="32">
        <v>100</v>
      </c>
      <c r="R8" s="32">
        <v>98</v>
      </c>
      <c r="S8" s="32">
        <v>100</v>
      </c>
      <c r="T8" s="32">
        <v>100</v>
      </c>
      <c r="U8" s="31">
        <v>72</v>
      </c>
      <c r="V8" s="58">
        <v>100</v>
      </c>
      <c r="W8" s="102">
        <f t="shared" si="0"/>
        <v>97.5</v>
      </c>
    </row>
    <row r="9" spans="1:23" s="1" customFormat="1" ht="12" x14ac:dyDescent="0.2">
      <c r="A9" s="29">
        <v>1168001</v>
      </c>
      <c r="B9" s="29" t="s">
        <v>369</v>
      </c>
      <c r="C9" s="29" t="s">
        <v>19</v>
      </c>
      <c r="D9" s="29" t="s">
        <v>13</v>
      </c>
      <c r="E9" s="29" t="s">
        <v>14</v>
      </c>
      <c r="F9" s="29" t="s">
        <v>15</v>
      </c>
      <c r="G9" s="29" t="s">
        <v>20</v>
      </c>
      <c r="H9" s="29" t="s">
        <v>17</v>
      </c>
      <c r="I9" s="29" t="s">
        <v>18</v>
      </c>
      <c r="J9" s="30">
        <v>41791</v>
      </c>
      <c r="K9" s="32">
        <v>100</v>
      </c>
      <c r="L9" s="32">
        <v>100</v>
      </c>
      <c r="M9" s="32">
        <v>100</v>
      </c>
      <c r="N9" s="32">
        <v>100</v>
      </c>
      <c r="O9" s="32">
        <v>100</v>
      </c>
      <c r="P9" s="32">
        <v>100</v>
      </c>
      <c r="Q9" s="32">
        <v>100</v>
      </c>
      <c r="R9" s="32">
        <v>98</v>
      </c>
      <c r="S9" s="32">
        <v>100</v>
      </c>
      <c r="T9" s="32">
        <v>100</v>
      </c>
      <c r="U9" s="31">
        <v>72</v>
      </c>
      <c r="V9" s="58">
        <v>100</v>
      </c>
      <c r="W9" s="102">
        <f t="shared" si="0"/>
        <v>97.5</v>
      </c>
    </row>
    <row r="10" spans="1:23" s="1" customFormat="1" ht="12" x14ac:dyDescent="0.2">
      <c r="A10" s="29">
        <v>13568000</v>
      </c>
      <c r="B10" s="29" t="s">
        <v>26</v>
      </c>
      <c r="C10" s="29" t="s">
        <v>12</v>
      </c>
      <c r="D10" s="29" t="s">
        <v>13</v>
      </c>
      <c r="E10" s="29" t="s">
        <v>14</v>
      </c>
      <c r="F10" s="29" t="s">
        <v>15</v>
      </c>
      <c r="G10" s="29" t="s">
        <v>27</v>
      </c>
      <c r="H10" s="29" t="s">
        <v>17</v>
      </c>
      <c r="I10" s="29" t="s">
        <v>18</v>
      </c>
      <c r="J10" s="30">
        <v>41153</v>
      </c>
      <c r="K10" s="32">
        <v>100</v>
      </c>
      <c r="L10" s="32">
        <v>100</v>
      </c>
      <c r="M10" s="32">
        <v>100</v>
      </c>
      <c r="N10" s="32">
        <v>100</v>
      </c>
      <c r="O10" s="32">
        <v>100</v>
      </c>
      <c r="P10" s="32">
        <v>100</v>
      </c>
      <c r="Q10" s="32">
        <v>100</v>
      </c>
      <c r="R10" s="32">
        <v>96</v>
      </c>
      <c r="S10" s="32">
        <v>100</v>
      </c>
      <c r="T10" s="32">
        <v>100</v>
      </c>
      <c r="U10" s="32">
        <v>100</v>
      </c>
      <c r="V10" s="58">
        <v>100</v>
      </c>
      <c r="W10" s="102">
        <f t="shared" si="0"/>
        <v>99.666666666666671</v>
      </c>
    </row>
    <row r="11" spans="1:23" s="1" customFormat="1" ht="12" x14ac:dyDescent="0.2">
      <c r="A11" s="29">
        <v>1067005</v>
      </c>
      <c r="B11" s="29" t="s">
        <v>26</v>
      </c>
      <c r="C11" s="29" t="s">
        <v>19</v>
      </c>
      <c r="D11" s="29" t="s">
        <v>13</v>
      </c>
      <c r="E11" s="29" t="s">
        <v>14</v>
      </c>
      <c r="F11" s="29" t="s">
        <v>15</v>
      </c>
      <c r="G11" s="29" t="s">
        <v>20</v>
      </c>
      <c r="H11" s="29" t="s">
        <v>17</v>
      </c>
      <c r="I11" s="29" t="s">
        <v>18</v>
      </c>
      <c r="J11" s="30">
        <v>41153</v>
      </c>
      <c r="K11" s="32">
        <v>100</v>
      </c>
      <c r="L11" s="32">
        <v>100</v>
      </c>
      <c r="M11" s="32">
        <v>100</v>
      </c>
      <c r="N11" s="32">
        <v>100</v>
      </c>
      <c r="O11" s="32">
        <v>100</v>
      </c>
      <c r="P11" s="32">
        <v>100</v>
      </c>
      <c r="Q11" s="32">
        <v>100</v>
      </c>
      <c r="R11" s="32">
        <v>100</v>
      </c>
      <c r="S11" s="32">
        <v>100</v>
      </c>
      <c r="T11" s="32">
        <v>100</v>
      </c>
      <c r="U11" s="32">
        <v>100</v>
      </c>
      <c r="V11" s="58">
        <v>100</v>
      </c>
      <c r="W11" s="102">
        <f t="shared" si="0"/>
        <v>100</v>
      </c>
    </row>
    <row r="12" spans="1:23" s="1" customFormat="1" ht="12" x14ac:dyDescent="0.2">
      <c r="A12" s="29">
        <v>13540000</v>
      </c>
      <c r="B12" s="29" t="s">
        <v>28</v>
      </c>
      <c r="C12" s="29" t="s">
        <v>12</v>
      </c>
      <c r="D12" s="29" t="s">
        <v>13</v>
      </c>
      <c r="E12" s="29" t="s">
        <v>14</v>
      </c>
      <c r="F12" s="29" t="s">
        <v>15</v>
      </c>
      <c r="G12" s="29" t="s">
        <v>27</v>
      </c>
      <c r="H12" s="29" t="s">
        <v>17</v>
      </c>
      <c r="I12" s="29" t="s">
        <v>18</v>
      </c>
      <c r="J12" s="30">
        <v>41487</v>
      </c>
      <c r="K12" s="31">
        <v>79</v>
      </c>
      <c r="L12" s="32">
        <v>80</v>
      </c>
      <c r="M12" s="31">
        <v>18</v>
      </c>
      <c r="N12" s="31">
        <v>6</v>
      </c>
      <c r="O12" s="31">
        <v>34</v>
      </c>
      <c r="P12" s="31">
        <v>6</v>
      </c>
      <c r="Q12" s="32">
        <v>93</v>
      </c>
      <c r="R12" s="32">
        <v>100</v>
      </c>
      <c r="S12" s="32">
        <v>100</v>
      </c>
      <c r="T12" s="32">
        <v>100</v>
      </c>
      <c r="U12" s="32">
        <v>97</v>
      </c>
      <c r="V12" s="58">
        <v>99</v>
      </c>
      <c r="W12" s="102">
        <f t="shared" si="0"/>
        <v>67.666666666666671</v>
      </c>
    </row>
    <row r="13" spans="1:23" s="1" customFormat="1" ht="12" x14ac:dyDescent="0.2">
      <c r="A13" s="29">
        <v>1068005</v>
      </c>
      <c r="B13" s="29" t="s">
        <v>28</v>
      </c>
      <c r="C13" s="29" t="s">
        <v>19</v>
      </c>
      <c r="D13" s="29" t="s">
        <v>13</v>
      </c>
      <c r="E13" s="29" t="s">
        <v>14</v>
      </c>
      <c r="F13" s="29" t="s">
        <v>15</v>
      </c>
      <c r="G13" s="29" t="s">
        <v>20</v>
      </c>
      <c r="H13" s="29" t="s">
        <v>17</v>
      </c>
      <c r="I13" s="29" t="s">
        <v>18</v>
      </c>
      <c r="J13" s="30">
        <v>41487</v>
      </c>
      <c r="K13" s="32">
        <v>93</v>
      </c>
      <c r="L13" s="32">
        <v>100</v>
      </c>
      <c r="M13" s="32">
        <v>98</v>
      </c>
      <c r="N13" s="32">
        <v>100</v>
      </c>
      <c r="O13" s="31">
        <v>78</v>
      </c>
      <c r="P13" s="31">
        <v>53</v>
      </c>
      <c r="Q13" s="32">
        <v>93</v>
      </c>
      <c r="R13" s="32">
        <v>100</v>
      </c>
      <c r="S13" s="32">
        <v>100</v>
      </c>
      <c r="T13" s="32">
        <v>100</v>
      </c>
      <c r="U13" s="32">
        <v>97</v>
      </c>
      <c r="V13" s="58">
        <v>99</v>
      </c>
      <c r="W13" s="102">
        <f t="shared" si="0"/>
        <v>92.583333333333329</v>
      </c>
    </row>
    <row r="14" spans="1:23" s="1" customFormat="1" ht="12" x14ac:dyDescent="0.2">
      <c r="A14" s="29">
        <v>12500900</v>
      </c>
      <c r="B14" s="29" t="s">
        <v>29</v>
      </c>
      <c r="C14" s="29" t="s">
        <v>12</v>
      </c>
      <c r="D14" s="29" t="s">
        <v>13</v>
      </c>
      <c r="E14" s="29" t="s">
        <v>14</v>
      </c>
      <c r="F14" s="29"/>
      <c r="G14" s="29" t="s">
        <v>27</v>
      </c>
      <c r="H14" s="29"/>
      <c r="I14" s="29" t="s">
        <v>18</v>
      </c>
      <c r="J14" s="30">
        <v>41913</v>
      </c>
      <c r="K14" s="32">
        <v>100</v>
      </c>
      <c r="L14" s="32">
        <v>99</v>
      </c>
      <c r="M14" s="32">
        <v>100</v>
      </c>
      <c r="N14" s="32">
        <v>100</v>
      </c>
      <c r="O14" s="32">
        <v>100</v>
      </c>
      <c r="P14" s="32">
        <v>100</v>
      </c>
      <c r="Q14" s="32">
        <v>100</v>
      </c>
      <c r="R14" s="32">
        <v>100</v>
      </c>
      <c r="S14" s="32">
        <v>100</v>
      </c>
      <c r="T14" s="32">
        <v>100</v>
      </c>
      <c r="U14" s="32">
        <v>100</v>
      </c>
      <c r="V14" s="58">
        <v>100</v>
      </c>
      <c r="W14" s="102">
        <f t="shared" si="0"/>
        <v>99.916666666666671</v>
      </c>
    </row>
    <row r="15" spans="1:23" s="1" customFormat="1" ht="12" x14ac:dyDescent="0.2">
      <c r="A15" s="29">
        <v>772007</v>
      </c>
      <c r="B15" s="29" t="s">
        <v>29</v>
      </c>
      <c r="C15" s="29" t="s">
        <v>19</v>
      </c>
      <c r="D15" s="29" t="s">
        <v>13</v>
      </c>
      <c r="E15" s="29" t="s">
        <v>14</v>
      </c>
      <c r="F15" s="29"/>
      <c r="G15" s="29" t="s">
        <v>20</v>
      </c>
      <c r="H15" s="29"/>
      <c r="I15" s="29" t="s">
        <v>18</v>
      </c>
      <c r="J15" s="30">
        <v>41913</v>
      </c>
      <c r="K15" s="32">
        <v>100</v>
      </c>
      <c r="L15" s="32">
        <v>99</v>
      </c>
      <c r="M15" s="32">
        <v>100</v>
      </c>
      <c r="N15" s="32">
        <v>100</v>
      </c>
      <c r="O15" s="32">
        <v>100</v>
      </c>
      <c r="P15" s="32">
        <v>100</v>
      </c>
      <c r="Q15" s="32">
        <v>100</v>
      </c>
      <c r="R15" s="32">
        <v>100</v>
      </c>
      <c r="S15" s="32">
        <v>100</v>
      </c>
      <c r="T15" s="32">
        <v>100</v>
      </c>
      <c r="U15" s="32">
        <v>100</v>
      </c>
      <c r="V15" s="58">
        <v>100</v>
      </c>
      <c r="W15" s="102">
        <f t="shared" si="0"/>
        <v>99.916666666666671</v>
      </c>
    </row>
    <row r="16" spans="1:23" s="1" customFormat="1" ht="12" x14ac:dyDescent="0.2">
      <c r="A16" s="29">
        <v>12500000</v>
      </c>
      <c r="B16" s="29" t="s">
        <v>30</v>
      </c>
      <c r="C16" s="29" t="s">
        <v>12</v>
      </c>
      <c r="D16" s="29" t="s">
        <v>13</v>
      </c>
      <c r="E16" s="29" t="s">
        <v>14</v>
      </c>
      <c r="F16" s="29" t="s">
        <v>31</v>
      </c>
      <c r="G16" s="29" t="s">
        <v>32</v>
      </c>
      <c r="H16" s="29" t="s">
        <v>33</v>
      </c>
      <c r="I16" s="29" t="s">
        <v>18</v>
      </c>
      <c r="J16" s="30">
        <v>37104</v>
      </c>
      <c r="K16" s="31">
        <v>9</v>
      </c>
      <c r="L16" s="31">
        <v>0</v>
      </c>
      <c r="M16" s="32">
        <v>100</v>
      </c>
      <c r="N16" s="31">
        <v>36</v>
      </c>
      <c r="O16" s="32">
        <v>100</v>
      </c>
      <c r="P16" s="32">
        <v>95</v>
      </c>
      <c r="Q16" s="32">
        <v>100</v>
      </c>
      <c r="R16" s="32">
        <v>100</v>
      </c>
      <c r="S16" s="32">
        <v>100</v>
      </c>
      <c r="T16" s="31">
        <v>41</v>
      </c>
      <c r="U16" s="31">
        <v>28</v>
      </c>
      <c r="V16" s="59">
        <v>72</v>
      </c>
      <c r="W16" s="102">
        <f t="shared" si="0"/>
        <v>65.083333333333329</v>
      </c>
    </row>
    <row r="17" spans="1:23" s="1" customFormat="1" ht="12" x14ac:dyDescent="0.2">
      <c r="A17" s="29">
        <v>772004</v>
      </c>
      <c r="B17" s="29" t="s">
        <v>30</v>
      </c>
      <c r="C17" s="29" t="s">
        <v>19</v>
      </c>
      <c r="D17" s="29" t="s">
        <v>13</v>
      </c>
      <c r="E17" s="29" t="s">
        <v>14</v>
      </c>
      <c r="F17" s="29" t="s">
        <v>31</v>
      </c>
      <c r="G17" s="29" t="s">
        <v>20</v>
      </c>
      <c r="H17" s="29" t="s">
        <v>33</v>
      </c>
      <c r="I17" s="29" t="s">
        <v>18</v>
      </c>
      <c r="J17" s="30">
        <v>37104</v>
      </c>
      <c r="K17" s="31">
        <v>56</v>
      </c>
      <c r="L17" s="32">
        <v>99</v>
      </c>
      <c r="M17" s="32">
        <v>100</v>
      </c>
      <c r="N17" s="31">
        <v>36</v>
      </c>
      <c r="O17" s="32">
        <v>100</v>
      </c>
      <c r="P17" s="32">
        <v>95</v>
      </c>
      <c r="Q17" s="32">
        <v>100</v>
      </c>
      <c r="R17" s="32">
        <v>100</v>
      </c>
      <c r="S17" s="32">
        <v>100</v>
      </c>
      <c r="T17" s="31">
        <v>41</v>
      </c>
      <c r="U17" s="31">
        <v>27</v>
      </c>
      <c r="V17" s="59">
        <v>72</v>
      </c>
      <c r="W17" s="102">
        <f t="shared" si="0"/>
        <v>77.166666666666671</v>
      </c>
    </row>
    <row r="18" spans="1:23" s="1" customFormat="1" ht="12" x14ac:dyDescent="0.2">
      <c r="A18" s="29">
        <v>13490000</v>
      </c>
      <c r="B18" s="29" t="s">
        <v>34</v>
      </c>
      <c r="C18" s="29" t="s">
        <v>12</v>
      </c>
      <c r="D18" s="29" t="s">
        <v>13</v>
      </c>
      <c r="E18" s="29" t="s">
        <v>14</v>
      </c>
      <c r="F18" s="29" t="s">
        <v>15</v>
      </c>
      <c r="G18" s="29" t="s">
        <v>27</v>
      </c>
      <c r="H18" s="29" t="s">
        <v>17</v>
      </c>
      <c r="I18" s="29" t="s">
        <v>18</v>
      </c>
      <c r="J18" s="30">
        <v>41122</v>
      </c>
      <c r="K18" s="32">
        <v>100</v>
      </c>
      <c r="L18" s="32">
        <v>93</v>
      </c>
      <c r="M18" s="31">
        <v>11</v>
      </c>
      <c r="N18" s="32">
        <v>100</v>
      </c>
      <c r="O18" s="32">
        <v>100</v>
      </c>
      <c r="P18" s="32">
        <v>100</v>
      </c>
      <c r="Q18" s="32">
        <v>100</v>
      </c>
      <c r="R18" s="32">
        <v>100</v>
      </c>
      <c r="S18" s="32">
        <v>100</v>
      </c>
      <c r="T18" s="32">
        <v>100</v>
      </c>
      <c r="U18" s="32">
        <v>99</v>
      </c>
      <c r="V18" s="59">
        <v>14</v>
      </c>
      <c r="W18" s="102">
        <f t="shared" si="0"/>
        <v>84.75</v>
      </c>
    </row>
    <row r="19" spans="1:23" s="1" customFormat="1" ht="12" x14ac:dyDescent="0.2">
      <c r="A19" s="29">
        <v>1068002</v>
      </c>
      <c r="B19" s="29" t="s">
        <v>34</v>
      </c>
      <c r="C19" s="29" t="s">
        <v>19</v>
      </c>
      <c r="D19" s="29" t="s">
        <v>13</v>
      </c>
      <c r="E19" s="29" t="s">
        <v>14</v>
      </c>
      <c r="F19" s="29" t="s">
        <v>15</v>
      </c>
      <c r="G19" s="29" t="s">
        <v>20</v>
      </c>
      <c r="H19" s="29" t="s">
        <v>17</v>
      </c>
      <c r="I19" s="29" t="s">
        <v>18</v>
      </c>
      <c r="J19" s="30">
        <v>41122</v>
      </c>
      <c r="K19" s="32">
        <v>100</v>
      </c>
      <c r="L19" s="32">
        <v>100</v>
      </c>
      <c r="M19" s="32">
        <v>100</v>
      </c>
      <c r="N19" s="32">
        <v>100</v>
      </c>
      <c r="O19" s="32">
        <v>100</v>
      </c>
      <c r="P19" s="32">
        <v>100</v>
      </c>
      <c r="Q19" s="32">
        <v>100</v>
      </c>
      <c r="R19" s="32">
        <v>100</v>
      </c>
      <c r="S19" s="32">
        <v>100</v>
      </c>
      <c r="T19" s="32">
        <v>100</v>
      </c>
      <c r="U19" s="32">
        <v>99</v>
      </c>
      <c r="V19" s="59">
        <v>35</v>
      </c>
      <c r="W19" s="102">
        <f t="shared" si="0"/>
        <v>94.5</v>
      </c>
    </row>
    <row r="20" spans="1:23" s="1" customFormat="1" ht="12" x14ac:dyDescent="0.2">
      <c r="A20" s="29">
        <v>13430000</v>
      </c>
      <c r="B20" s="29" t="s">
        <v>35</v>
      </c>
      <c r="C20" s="29" t="s">
        <v>12</v>
      </c>
      <c r="D20" s="29" t="s">
        <v>13</v>
      </c>
      <c r="E20" s="29" t="s">
        <v>14</v>
      </c>
      <c r="F20" s="29" t="s">
        <v>15</v>
      </c>
      <c r="G20" s="29" t="s">
        <v>27</v>
      </c>
      <c r="H20" s="29" t="s">
        <v>17</v>
      </c>
      <c r="I20" s="29" t="s">
        <v>18</v>
      </c>
      <c r="J20" s="30">
        <v>41334</v>
      </c>
      <c r="K20" s="32">
        <v>92</v>
      </c>
      <c r="L20" s="33">
        <v>82</v>
      </c>
      <c r="M20" s="32">
        <v>100</v>
      </c>
      <c r="N20" s="32">
        <v>100</v>
      </c>
      <c r="O20" s="32">
        <v>99</v>
      </c>
      <c r="P20" s="32">
        <v>100</v>
      </c>
      <c r="Q20" s="33">
        <v>86</v>
      </c>
      <c r="R20" s="31">
        <v>0</v>
      </c>
      <c r="S20" s="31">
        <v>12</v>
      </c>
      <c r="T20" s="31">
        <v>0</v>
      </c>
      <c r="U20" s="31">
        <v>0</v>
      </c>
      <c r="V20" s="59">
        <v>0</v>
      </c>
      <c r="W20" s="102">
        <f t="shared" si="0"/>
        <v>55.916666666666664</v>
      </c>
    </row>
    <row r="21" spans="1:23" s="1" customFormat="1" ht="12" x14ac:dyDescent="0.2">
      <c r="A21" s="29">
        <v>1170000</v>
      </c>
      <c r="B21" s="29" t="s">
        <v>35</v>
      </c>
      <c r="C21" s="29" t="s">
        <v>19</v>
      </c>
      <c r="D21" s="29" t="s">
        <v>13</v>
      </c>
      <c r="E21" s="29" t="s">
        <v>14</v>
      </c>
      <c r="F21" s="29" t="s">
        <v>15</v>
      </c>
      <c r="G21" s="29" t="s">
        <v>20</v>
      </c>
      <c r="H21" s="29" t="s">
        <v>17</v>
      </c>
      <c r="I21" s="29" t="s">
        <v>18</v>
      </c>
      <c r="J21" s="30">
        <v>41334</v>
      </c>
      <c r="K21" s="32">
        <v>92</v>
      </c>
      <c r="L21" s="33">
        <v>82</v>
      </c>
      <c r="M21" s="32">
        <v>100</v>
      </c>
      <c r="N21" s="32">
        <v>100</v>
      </c>
      <c r="O21" s="32">
        <v>100</v>
      </c>
      <c r="P21" s="32">
        <v>100</v>
      </c>
      <c r="Q21" s="32">
        <v>100</v>
      </c>
      <c r="R21" s="32">
        <v>100</v>
      </c>
      <c r="S21" s="32">
        <v>100</v>
      </c>
      <c r="T21" s="31">
        <v>50</v>
      </c>
      <c r="U21" s="31">
        <v>0</v>
      </c>
      <c r="V21" s="59">
        <v>0</v>
      </c>
      <c r="W21" s="102">
        <f t="shared" si="0"/>
        <v>77</v>
      </c>
    </row>
    <row r="22" spans="1:23" s="1" customFormat="1" ht="12" x14ac:dyDescent="0.2">
      <c r="A22" s="29">
        <v>13572000</v>
      </c>
      <c r="B22" s="29" t="s">
        <v>36</v>
      </c>
      <c r="C22" s="29" t="s">
        <v>12</v>
      </c>
      <c r="D22" s="29" t="s">
        <v>13</v>
      </c>
      <c r="E22" s="29" t="s">
        <v>14</v>
      </c>
      <c r="F22" s="29" t="s">
        <v>15</v>
      </c>
      <c r="G22" s="29" t="s">
        <v>27</v>
      </c>
      <c r="H22" s="29" t="s">
        <v>17</v>
      </c>
      <c r="I22" s="29" t="s">
        <v>18</v>
      </c>
      <c r="J22" s="30">
        <v>41153</v>
      </c>
      <c r="K22" s="32">
        <v>100</v>
      </c>
      <c r="L22" s="32">
        <v>100</v>
      </c>
      <c r="M22" s="32">
        <v>100</v>
      </c>
      <c r="N22" s="32">
        <v>100</v>
      </c>
      <c r="O22" s="32">
        <v>100</v>
      </c>
      <c r="P22" s="32">
        <v>100</v>
      </c>
      <c r="Q22" s="32">
        <v>100</v>
      </c>
      <c r="R22" s="32">
        <v>100</v>
      </c>
      <c r="S22" s="32">
        <v>100</v>
      </c>
      <c r="T22" s="32">
        <v>100</v>
      </c>
      <c r="U22" s="32">
        <v>100</v>
      </c>
      <c r="V22" s="58">
        <v>100</v>
      </c>
      <c r="W22" s="102">
        <f t="shared" si="0"/>
        <v>100</v>
      </c>
    </row>
    <row r="23" spans="1:23" s="1" customFormat="1" ht="12" x14ac:dyDescent="0.2">
      <c r="A23" s="29">
        <v>1068004</v>
      </c>
      <c r="B23" s="29" t="s">
        <v>36</v>
      </c>
      <c r="C23" s="29" t="s">
        <v>19</v>
      </c>
      <c r="D23" s="29" t="s">
        <v>13</v>
      </c>
      <c r="E23" s="29" t="s">
        <v>14</v>
      </c>
      <c r="F23" s="29" t="s">
        <v>15</v>
      </c>
      <c r="G23" s="29" t="s">
        <v>20</v>
      </c>
      <c r="H23" s="29" t="s">
        <v>17</v>
      </c>
      <c r="I23" s="29" t="s">
        <v>18</v>
      </c>
      <c r="J23" s="30">
        <v>41153</v>
      </c>
      <c r="K23" s="32">
        <v>100</v>
      </c>
      <c r="L23" s="32">
        <v>100</v>
      </c>
      <c r="M23" s="32">
        <v>100</v>
      </c>
      <c r="N23" s="32">
        <v>100</v>
      </c>
      <c r="O23" s="32">
        <v>100</v>
      </c>
      <c r="P23" s="32">
        <v>100</v>
      </c>
      <c r="Q23" s="32">
        <v>100</v>
      </c>
      <c r="R23" s="32">
        <v>100</v>
      </c>
      <c r="S23" s="32">
        <v>100</v>
      </c>
      <c r="T23" s="32">
        <v>100</v>
      </c>
      <c r="U23" s="32">
        <v>100</v>
      </c>
      <c r="V23" s="58">
        <v>100</v>
      </c>
      <c r="W23" s="102">
        <f t="shared" si="0"/>
        <v>100</v>
      </c>
    </row>
    <row r="24" spans="1:23" s="1" customFormat="1" ht="12" x14ac:dyDescent="0.2">
      <c r="A24" s="29">
        <v>13290000</v>
      </c>
      <c r="B24" s="29" t="s">
        <v>37</v>
      </c>
      <c r="C24" s="29" t="s">
        <v>12</v>
      </c>
      <c r="D24" s="29" t="s">
        <v>13</v>
      </c>
      <c r="E24" s="29" t="s">
        <v>14</v>
      </c>
      <c r="F24" s="29"/>
      <c r="G24" s="29" t="s">
        <v>27</v>
      </c>
      <c r="H24" s="29"/>
      <c r="I24" s="29" t="s">
        <v>18</v>
      </c>
      <c r="J24" s="30">
        <v>41883</v>
      </c>
      <c r="K24" s="31">
        <v>62</v>
      </c>
      <c r="L24" s="32">
        <v>100</v>
      </c>
      <c r="M24" s="32">
        <v>100</v>
      </c>
      <c r="N24" s="32">
        <v>100</v>
      </c>
      <c r="O24" s="32">
        <v>99</v>
      </c>
      <c r="P24" s="32">
        <v>100</v>
      </c>
      <c r="Q24" s="32">
        <v>99</v>
      </c>
      <c r="R24" s="32">
        <v>100</v>
      </c>
      <c r="S24" s="32">
        <v>100</v>
      </c>
      <c r="T24" s="32">
        <v>100</v>
      </c>
      <c r="U24" s="31">
        <v>51</v>
      </c>
      <c r="V24" s="59">
        <v>5</v>
      </c>
      <c r="W24" s="102">
        <f t="shared" si="0"/>
        <v>84.666666666666671</v>
      </c>
    </row>
    <row r="25" spans="1:23" s="1" customFormat="1" ht="12" x14ac:dyDescent="0.2">
      <c r="A25" s="29">
        <v>968007</v>
      </c>
      <c r="B25" s="29" t="s">
        <v>37</v>
      </c>
      <c r="C25" s="29" t="s">
        <v>19</v>
      </c>
      <c r="D25" s="29" t="s">
        <v>13</v>
      </c>
      <c r="E25" s="29" t="s">
        <v>14</v>
      </c>
      <c r="F25" s="29"/>
      <c r="G25" s="29" t="s">
        <v>20</v>
      </c>
      <c r="H25" s="29"/>
      <c r="I25" s="29" t="s">
        <v>18</v>
      </c>
      <c r="J25" s="30">
        <v>41883</v>
      </c>
      <c r="K25" s="31">
        <v>62</v>
      </c>
      <c r="L25" s="32">
        <v>100</v>
      </c>
      <c r="M25" s="32">
        <v>100</v>
      </c>
      <c r="N25" s="32">
        <v>100</v>
      </c>
      <c r="O25" s="32">
        <v>100</v>
      </c>
      <c r="P25" s="32">
        <v>100</v>
      </c>
      <c r="Q25" s="32">
        <v>100</v>
      </c>
      <c r="R25" s="32">
        <v>100</v>
      </c>
      <c r="S25" s="32">
        <v>100</v>
      </c>
      <c r="T25" s="32">
        <v>100</v>
      </c>
      <c r="U25" s="32">
        <v>100</v>
      </c>
      <c r="V25" s="58">
        <v>100</v>
      </c>
      <c r="W25" s="102">
        <f t="shared" si="0"/>
        <v>96.833333333333329</v>
      </c>
    </row>
    <row r="26" spans="1:23" s="1" customFormat="1" ht="12" x14ac:dyDescent="0.2">
      <c r="A26" s="29">
        <v>12650000</v>
      </c>
      <c r="B26" s="29" t="s">
        <v>38</v>
      </c>
      <c r="C26" s="29" t="s">
        <v>12</v>
      </c>
      <c r="D26" s="29" t="s">
        <v>13</v>
      </c>
      <c r="E26" s="29" t="s">
        <v>14</v>
      </c>
      <c r="F26" s="29"/>
      <c r="G26" s="29" t="s">
        <v>16</v>
      </c>
      <c r="H26" s="29"/>
      <c r="I26" s="29" t="s">
        <v>18</v>
      </c>
      <c r="J26" s="30">
        <v>41699</v>
      </c>
      <c r="K26" s="32">
        <v>100</v>
      </c>
      <c r="L26" s="32">
        <v>99</v>
      </c>
      <c r="M26" s="32">
        <v>100</v>
      </c>
      <c r="N26" s="32">
        <v>100</v>
      </c>
      <c r="O26" s="32">
        <v>100</v>
      </c>
      <c r="P26" s="32">
        <v>100</v>
      </c>
      <c r="Q26" s="32">
        <v>100</v>
      </c>
      <c r="R26" s="32">
        <v>100</v>
      </c>
      <c r="S26" s="32">
        <v>100</v>
      </c>
      <c r="T26" s="32">
        <v>93</v>
      </c>
      <c r="U26" s="31">
        <v>75</v>
      </c>
      <c r="V26" s="59">
        <v>16</v>
      </c>
      <c r="W26" s="102">
        <f t="shared" si="0"/>
        <v>90.25</v>
      </c>
    </row>
    <row r="27" spans="1:23" s="1" customFormat="1" ht="12" x14ac:dyDescent="0.2">
      <c r="A27" s="29">
        <v>870002</v>
      </c>
      <c r="B27" s="29" t="s">
        <v>38</v>
      </c>
      <c r="C27" s="29" t="s">
        <v>19</v>
      </c>
      <c r="D27" s="29" t="s">
        <v>13</v>
      </c>
      <c r="E27" s="29" t="s">
        <v>14</v>
      </c>
      <c r="F27" s="29"/>
      <c r="G27" s="29" t="s">
        <v>20</v>
      </c>
      <c r="H27" s="29"/>
      <c r="I27" s="29" t="s">
        <v>18</v>
      </c>
      <c r="J27" s="30">
        <v>41699</v>
      </c>
      <c r="K27" s="32">
        <v>100</v>
      </c>
      <c r="L27" s="33">
        <v>89</v>
      </c>
      <c r="M27" s="31">
        <v>72</v>
      </c>
      <c r="N27" s="32">
        <v>100</v>
      </c>
      <c r="O27" s="32">
        <v>100</v>
      </c>
      <c r="P27" s="32">
        <v>100</v>
      </c>
      <c r="Q27" s="32">
        <v>100</v>
      </c>
      <c r="R27" s="32">
        <v>100</v>
      </c>
      <c r="S27" s="32">
        <v>100</v>
      </c>
      <c r="T27" s="32">
        <v>93</v>
      </c>
      <c r="U27" s="31">
        <v>76</v>
      </c>
      <c r="V27" s="59">
        <v>27</v>
      </c>
      <c r="W27" s="102">
        <f t="shared" si="0"/>
        <v>88.083333333333329</v>
      </c>
    </row>
    <row r="28" spans="1:23" s="1" customFormat="1" ht="12" x14ac:dyDescent="0.2">
      <c r="A28" s="29">
        <v>13180000</v>
      </c>
      <c r="B28" s="29" t="s">
        <v>39</v>
      </c>
      <c r="C28" s="29" t="s">
        <v>12</v>
      </c>
      <c r="D28" s="29" t="s">
        <v>13</v>
      </c>
      <c r="E28" s="29" t="s">
        <v>14</v>
      </c>
      <c r="F28" s="29" t="s">
        <v>31</v>
      </c>
      <c r="G28" s="29" t="s">
        <v>16</v>
      </c>
      <c r="H28" s="29" t="s">
        <v>33</v>
      </c>
      <c r="I28" s="29" t="s">
        <v>18</v>
      </c>
      <c r="J28" s="30">
        <v>37438</v>
      </c>
      <c r="K28" s="31">
        <v>68</v>
      </c>
      <c r="L28" s="32">
        <v>97</v>
      </c>
      <c r="M28" s="32">
        <v>100</v>
      </c>
      <c r="N28" s="32">
        <v>100</v>
      </c>
      <c r="O28" s="32">
        <v>100</v>
      </c>
      <c r="P28" s="32">
        <v>100</v>
      </c>
      <c r="Q28" s="32">
        <v>90</v>
      </c>
      <c r="R28" s="31">
        <v>39</v>
      </c>
      <c r="S28" s="31">
        <v>49</v>
      </c>
      <c r="T28" s="31">
        <v>47</v>
      </c>
      <c r="U28" s="32">
        <v>100</v>
      </c>
      <c r="V28" s="58">
        <v>100</v>
      </c>
      <c r="W28" s="102">
        <f t="shared" si="0"/>
        <v>82.5</v>
      </c>
    </row>
    <row r="29" spans="1:23" s="1" customFormat="1" ht="12" x14ac:dyDescent="0.2">
      <c r="A29" s="29">
        <v>869000</v>
      </c>
      <c r="B29" s="29" t="s">
        <v>39</v>
      </c>
      <c r="C29" s="29" t="s">
        <v>19</v>
      </c>
      <c r="D29" s="29" t="s">
        <v>13</v>
      </c>
      <c r="E29" s="29" t="s">
        <v>14</v>
      </c>
      <c r="F29" s="29" t="s">
        <v>31</v>
      </c>
      <c r="G29" s="29" t="s">
        <v>20</v>
      </c>
      <c r="H29" s="29" t="s">
        <v>33</v>
      </c>
      <c r="I29" s="29" t="s">
        <v>18</v>
      </c>
      <c r="J29" s="30">
        <v>37438</v>
      </c>
      <c r="K29" s="31">
        <v>66</v>
      </c>
      <c r="L29" s="32">
        <v>97</v>
      </c>
      <c r="M29" s="32">
        <v>100</v>
      </c>
      <c r="N29" s="32">
        <v>100</v>
      </c>
      <c r="O29" s="32">
        <v>100</v>
      </c>
      <c r="P29" s="32">
        <v>100</v>
      </c>
      <c r="Q29" s="32">
        <v>90</v>
      </c>
      <c r="R29" s="31">
        <v>43</v>
      </c>
      <c r="S29" s="31">
        <v>52</v>
      </c>
      <c r="T29" s="31">
        <v>64</v>
      </c>
      <c r="U29" s="32">
        <v>100</v>
      </c>
      <c r="V29" s="58">
        <v>100</v>
      </c>
      <c r="W29" s="102">
        <f t="shared" si="0"/>
        <v>84.333333333333329</v>
      </c>
    </row>
    <row r="30" spans="1:23" s="1" customFormat="1" ht="12" x14ac:dyDescent="0.2">
      <c r="A30" s="29">
        <v>13174000</v>
      </c>
      <c r="B30" s="29" t="s">
        <v>40</v>
      </c>
      <c r="C30" s="29" t="s">
        <v>12</v>
      </c>
      <c r="D30" s="29" t="s">
        <v>13</v>
      </c>
      <c r="E30" s="29" t="s">
        <v>14</v>
      </c>
      <c r="F30" s="29" t="s">
        <v>15</v>
      </c>
      <c r="G30" s="29" t="s">
        <v>27</v>
      </c>
      <c r="H30" s="29" t="s">
        <v>17</v>
      </c>
      <c r="I30" s="29" t="s">
        <v>18</v>
      </c>
      <c r="J30" s="30">
        <v>41214</v>
      </c>
      <c r="K30" s="31">
        <v>47</v>
      </c>
      <c r="L30" s="31">
        <v>0</v>
      </c>
      <c r="M30" s="31">
        <v>17</v>
      </c>
      <c r="N30" s="32">
        <v>100</v>
      </c>
      <c r="O30" s="32">
        <v>100</v>
      </c>
      <c r="P30" s="32">
        <v>91</v>
      </c>
      <c r="Q30" s="32">
        <v>100</v>
      </c>
      <c r="R30" s="32">
        <v>100</v>
      </c>
      <c r="S30" s="32">
        <v>100</v>
      </c>
      <c r="T30" s="32">
        <v>99</v>
      </c>
      <c r="U30" s="31">
        <v>6</v>
      </c>
      <c r="V30" s="59">
        <v>0</v>
      </c>
      <c r="W30" s="102">
        <f t="shared" si="0"/>
        <v>63.333333333333336</v>
      </c>
    </row>
    <row r="31" spans="1:23" s="1" customFormat="1" ht="12" x14ac:dyDescent="0.2">
      <c r="A31" s="29">
        <v>969002</v>
      </c>
      <c r="B31" s="29" t="s">
        <v>40</v>
      </c>
      <c r="C31" s="29" t="s">
        <v>19</v>
      </c>
      <c r="D31" s="29" t="s">
        <v>13</v>
      </c>
      <c r="E31" s="29" t="s">
        <v>14</v>
      </c>
      <c r="F31" s="29" t="s">
        <v>15</v>
      </c>
      <c r="G31" s="29" t="s">
        <v>20</v>
      </c>
      <c r="H31" s="29" t="s">
        <v>17</v>
      </c>
      <c r="I31" s="29" t="s">
        <v>18</v>
      </c>
      <c r="J31" s="30">
        <v>41214</v>
      </c>
      <c r="K31" s="32">
        <v>100</v>
      </c>
      <c r="L31" s="32">
        <v>100</v>
      </c>
      <c r="M31" s="32">
        <v>100</v>
      </c>
      <c r="N31" s="32">
        <v>100</v>
      </c>
      <c r="O31" s="32">
        <v>100</v>
      </c>
      <c r="P31" s="32">
        <v>100</v>
      </c>
      <c r="Q31" s="32">
        <v>100</v>
      </c>
      <c r="R31" s="32">
        <v>100</v>
      </c>
      <c r="S31" s="32">
        <v>100</v>
      </c>
      <c r="T31" s="32">
        <v>100</v>
      </c>
      <c r="U31" s="32">
        <v>100</v>
      </c>
      <c r="V31" s="58">
        <v>100</v>
      </c>
      <c r="W31" s="102">
        <f t="shared" si="0"/>
        <v>100</v>
      </c>
    </row>
    <row r="32" spans="1:23" s="1" customFormat="1" ht="12" x14ac:dyDescent="0.2">
      <c r="A32" s="29">
        <v>12590000</v>
      </c>
      <c r="B32" s="29" t="s">
        <v>41</v>
      </c>
      <c r="C32" s="29" t="s">
        <v>12</v>
      </c>
      <c r="D32" s="29" t="s">
        <v>13</v>
      </c>
      <c r="E32" s="29" t="s">
        <v>14</v>
      </c>
      <c r="F32" s="29"/>
      <c r="G32" s="29" t="s">
        <v>27</v>
      </c>
      <c r="H32" s="29"/>
      <c r="I32" s="29" t="s">
        <v>18</v>
      </c>
      <c r="J32" s="30">
        <v>41579</v>
      </c>
      <c r="K32" s="32">
        <v>92</v>
      </c>
      <c r="L32" s="31">
        <v>21</v>
      </c>
      <c r="M32" s="31">
        <v>0</v>
      </c>
      <c r="N32" s="32">
        <v>98</v>
      </c>
      <c r="O32" s="32">
        <v>100</v>
      </c>
      <c r="P32" s="32">
        <v>97</v>
      </c>
      <c r="Q32" s="33">
        <v>82</v>
      </c>
      <c r="R32" s="32">
        <v>100</v>
      </c>
      <c r="S32" s="32">
        <v>100</v>
      </c>
      <c r="T32" s="32">
        <v>100</v>
      </c>
      <c r="U32" s="32">
        <v>100</v>
      </c>
      <c r="V32" s="58">
        <v>100</v>
      </c>
      <c r="W32" s="102">
        <f t="shared" si="0"/>
        <v>82.5</v>
      </c>
    </row>
    <row r="33" spans="1:27" s="1" customFormat="1" ht="12" x14ac:dyDescent="0.2">
      <c r="A33" s="29">
        <v>870004</v>
      </c>
      <c r="B33" s="29" t="s">
        <v>41</v>
      </c>
      <c r="C33" s="29" t="s">
        <v>19</v>
      </c>
      <c r="D33" s="29" t="s">
        <v>13</v>
      </c>
      <c r="E33" s="29" t="s">
        <v>14</v>
      </c>
      <c r="F33" s="29"/>
      <c r="G33" s="29" t="s">
        <v>20</v>
      </c>
      <c r="H33" s="29"/>
      <c r="I33" s="29" t="s">
        <v>18</v>
      </c>
      <c r="J33" s="30">
        <v>41579</v>
      </c>
      <c r="K33" s="32">
        <v>100</v>
      </c>
      <c r="L33" s="32">
        <v>100</v>
      </c>
      <c r="M33" s="32">
        <v>99</v>
      </c>
      <c r="N33" s="32">
        <v>99</v>
      </c>
      <c r="O33" s="32">
        <v>100</v>
      </c>
      <c r="P33" s="32">
        <v>100</v>
      </c>
      <c r="Q33" s="32">
        <v>100</v>
      </c>
      <c r="R33" s="32">
        <v>100</v>
      </c>
      <c r="S33" s="32">
        <v>100</v>
      </c>
      <c r="T33" s="32">
        <v>100</v>
      </c>
      <c r="U33" s="32">
        <v>100</v>
      </c>
      <c r="V33" s="58">
        <v>100</v>
      </c>
      <c r="W33" s="102">
        <f t="shared" si="0"/>
        <v>99.833333333333329</v>
      </c>
    </row>
    <row r="34" spans="1:27" s="1" customFormat="1" ht="12" x14ac:dyDescent="0.2">
      <c r="A34" s="29">
        <v>12510500</v>
      </c>
      <c r="B34" s="29" t="s">
        <v>42</v>
      </c>
      <c r="C34" s="29" t="s">
        <v>12</v>
      </c>
      <c r="D34" s="29" t="s">
        <v>13</v>
      </c>
      <c r="E34" s="29" t="s">
        <v>14</v>
      </c>
      <c r="F34" s="29"/>
      <c r="G34" s="29" t="s">
        <v>27</v>
      </c>
      <c r="H34" s="29"/>
      <c r="I34" s="29" t="s">
        <v>18</v>
      </c>
      <c r="J34" s="30">
        <v>41609</v>
      </c>
      <c r="K34" s="31">
        <v>43</v>
      </c>
      <c r="L34" s="32">
        <v>100</v>
      </c>
      <c r="M34" s="32">
        <v>99</v>
      </c>
      <c r="N34" s="32">
        <v>100</v>
      </c>
      <c r="O34" s="32">
        <v>100</v>
      </c>
      <c r="P34" s="32">
        <v>100</v>
      </c>
      <c r="Q34" s="32">
        <v>100</v>
      </c>
      <c r="R34" s="32">
        <v>100</v>
      </c>
      <c r="S34" s="32">
        <v>100</v>
      </c>
      <c r="T34" s="32">
        <v>100</v>
      </c>
      <c r="U34" s="32">
        <v>100</v>
      </c>
      <c r="V34" s="58">
        <v>100</v>
      </c>
      <c r="W34" s="102">
        <f t="shared" si="0"/>
        <v>95.166666666666671</v>
      </c>
    </row>
    <row r="35" spans="1:27" s="1" customFormat="1" ht="12" x14ac:dyDescent="0.2">
      <c r="A35" s="29">
        <v>772005</v>
      </c>
      <c r="B35" s="29" t="s">
        <v>42</v>
      </c>
      <c r="C35" s="29" t="s">
        <v>19</v>
      </c>
      <c r="D35" s="29" t="s">
        <v>13</v>
      </c>
      <c r="E35" s="29" t="s">
        <v>14</v>
      </c>
      <c r="F35" s="29"/>
      <c r="G35" s="29" t="s">
        <v>20</v>
      </c>
      <c r="H35" s="29"/>
      <c r="I35" s="29" t="s">
        <v>18</v>
      </c>
      <c r="J35" s="30">
        <v>41609</v>
      </c>
      <c r="K35" s="31">
        <v>44</v>
      </c>
      <c r="L35" s="32">
        <v>100</v>
      </c>
      <c r="M35" s="32">
        <v>100</v>
      </c>
      <c r="N35" s="32">
        <v>100</v>
      </c>
      <c r="O35" s="32">
        <v>100</v>
      </c>
      <c r="P35" s="32">
        <v>100</v>
      </c>
      <c r="Q35" s="32">
        <v>100</v>
      </c>
      <c r="R35" s="32">
        <v>100</v>
      </c>
      <c r="S35" s="32">
        <v>100</v>
      </c>
      <c r="T35" s="32">
        <v>100</v>
      </c>
      <c r="U35" s="32">
        <v>100</v>
      </c>
      <c r="V35" s="58">
        <v>100</v>
      </c>
      <c r="W35" s="102">
        <f t="shared" si="0"/>
        <v>95.333333333333329</v>
      </c>
    </row>
    <row r="36" spans="1:27" s="1" customFormat="1" ht="12" x14ac:dyDescent="0.2">
      <c r="A36" s="29">
        <v>12390000</v>
      </c>
      <c r="B36" s="29" t="s">
        <v>43</v>
      </c>
      <c r="C36" s="29" t="s">
        <v>12</v>
      </c>
      <c r="D36" s="29" t="s">
        <v>13</v>
      </c>
      <c r="E36" s="29" t="s">
        <v>14</v>
      </c>
      <c r="F36" s="29" t="s">
        <v>31</v>
      </c>
      <c r="G36" s="29" t="s">
        <v>16</v>
      </c>
      <c r="H36" s="29" t="s">
        <v>33</v>
      </c>
      <c r="I36" s="29" t="s">
        <v>18</v>
      </c>
      <c r="J36" s="30">
        <v>38261</v>
      </c>
      <c r="K36" s="31">
        <v>0</v>
      </c>
      <c r="L36" s="31">
        <v>0</v>
      </c>
      <c r="M36" s="31">
        <v>0</v>
      </c>
      <c r="N36" s="31">
        <v>32</v>
      </c>
      <c r="O36" s="32">
        <v>99</v>
      </c>
      <c r="P36" s="31">
        <v>0</v>
      </c>
      <c r="Q36" s="32">
        <v>94</v>
      </c>
      <c r="R36" s="31">
        <v>62</v>
      </c>
      <c r="S36" s="31">
        <v>0</v>
      </c>
      <c r="T36" s="31">
        <v>0</v>
      </c>
      <c r="U36" s="31">
        <v>0</v>
      </c>
      <c r="V36" s="59">
        <v>0</v>
      </c>
      <c r="W36" s="102">
        <f t="shared" si="0"/>
        <v>23.916666666666668</v>
      </c>
    </row>
    <row r="37" spans="1:27" s="1" customFormat="1" ht="12" x14ac:dyDescent="0.2">
      <c r="A37" s="29">
        <v>872001</v>
      </c>
      <c r="B37" s="29" t="s">
        <v>43</v>
      </c>
      <c r="C37" s="29" t="s">
        <v>19</v>
      </c>
      <c r="D37" s="29" t="s">
        <v>13</v>
      </c>
      <c r="E37" s="29" t="s">
        <v>14</v>
      </c>
      <c r="F37" s="29" t="s">
        <v>31</v>
      </c>
      <c r="G37" s="29" t="s">
        <v>20</v>
      </c>
      <c r="H37" s="29" t="s">
        <v>33</v>
      </c>
      <c r="I37" s="29" t="s">
        <v>18</v>
      </c>
      <c r="J37" s="30">
        <v>38261</v>
      </c>
      <c r="K37" s="31">
        <v>18</v>
      </c>
      <c r="L37" s="31">
        <v>3</v>
      </c>
      <c r="M37" s="31">
        <v>11</v>
      </c>
      <c r="N37" s="32">
        <v>100</v>
      </c>
      <c r="O37" s="32">
        <v>100</v>
      </c>
      <c r="P37" s="32">
        <v>100</v>
      </c>
      <c r="Q37" s="32">
        <v>100</v>
      </c>
      <c r="R37" s="32">
        <v>100</v>
      </c>
      <c r="S37" s="32">
        <v>100</v>
      </c>
      <c r="T37" s="32">
        <v>100</v>
      </c>
      <c r="U37" s="32">
        <v>99</v>
      </c>
      <c r="V37" s="58">
        <v>100</v>
      </c>
      <c r="W37" s="102">
        <f t="shared" si="0"/>
        <v>77.583333333333329</v>
      </c>
    </row>
    <row r="38" spans="1:27" s="1" customFormat="1" ht="12" x14ac:dyDescent="0.2">
      <c r="A38" s="29">
        <v>13600002</v>
      </c>
      <c r="B38" s="29" t="s">
        <v>44</v>
      </c>
      <c r="C38" s="29" t="s">
        <v>12</v>
      </c>
      <c r="D38" s="29" t="s">
        <v>13</v>
      </c>
      <c r="E38" s="29" t="s">
        <v>14</v>
      </c>
      <c r="F38" s="29" t="s">
        <v>15</v>
      </c>
      <c r="G38" s="29" t="s">
        <v>16</v>
      </c>
      <c r="H38" s="29" t="s">
        <v>17</v>
      </c>
      <c r="I38" s="29" t="s">
        <v>18</v>
      </c>
      <c r="J38" s="30">
        <v>37956</v>
      </c>
      <c r="K38" s="31">
        <v>71</v>
      </c>
      <c r="L38" s="31">
        <v>73</v>
      </c>
      <c r="M38" s="32">
        <v>94</v>
      </c>
      <c r="N38" s="31">
        <v>5</v>
      </c>
      <c r="O38" s="31">
        <v>74</v>
      </c>
      <c r="P38" s="31">
        <v>67</v>
      </c>
      <c r="Q38" s="32">
        <v>91</v>
      </c>
      <c r="R38" s="31">
        <v>23</v>
      </c>
      <c r="S38" s="32">
        <v>100</v>
      </c>
      <c r="T38" s="32">
        <v>100</v>
      </c>
      <c r="U38" s="32">
        <v>100</v>
      </c>
      <c r="V38" s="58">
        <v>100</v>
      </c>
      <c r="W38" s="102">
        <f t="shared" si="0"/>
        <v>74.833333333333329</v>
      </c>
    </row>
    <row r="39" spans="1:27" s="1" customFormat="1" ht="12" x14ac:dyDescent="0.2">
      <c r="A39" s="29">
        <v>967003</v>
      </c>
      <c r="B39" s="29" t="s">
        <v>44</v>
      </c>
      <c r="C39" s="29" t="s">
        <v>19</v>
      </c>
      <c r="D39" s="29" t="s">
        <v>13</v>
      </c>
      <c r="E39" s="29" t="s">
        <v>14</v>
      </c>
      <c r="F39" s="29" t="s">
        <v>15</v>
      </c>
      <c r="G39" s="29" t="s">
        <v>20</v>
      </c>
      <c r="H39" s="29" t="s">
        <v>17</v>
      </c>
      <c r="I39" s="29" t="s">
        <v>18</v>
      </c>
      <c r="J39" s="30">
        <v>37956</v>
      </c>
      <c r="K39" s="32">
        <v>100</v>
      </c>
      <c r="L39" s="31">
        <v>73</v>
      </c>
      <c r="M39" s="32">
        <v>97</v>
      </c>
      <c r="N39" s="32">
        <v>100</v>
      </c>
      <c r="O39" s="32">
        <v>99</v>
      </c>
      <c r="P39" s="32">
        <v>99</v>
      </c>
      <c r="Q39" s="32">
        <v>100</v>
      </c>
      <c r="R39" s="32">
        <v>100</v>
      </c>
      <c r="S39" s="32">
        <v>100</v>
      </c>
      <c r="T39" s="32">
        <v>100</v>
      </c>
      <c r="U39" s="32">
        <v>100</v>
      </c>
      <c r="V39" s="58">
        <v>100</v>
      </c>
      <c r="W39" s="102">
        <f t="shared" si="0"/>
        <v>97.333333333333329</v>
      </c>
    </row>
    <row r="40" spans="1:27" s="1" customFormat="1" ht="12" x14ac:dyDescent="0.2">
      <c r="A40" s="29">
        <v>13578000</v>
      </c>
      <c r="B40" s="29" t="s">
        <v>45</v>
      </c>
      <c r="C40" s="29" t="s">
        <v>12</v>
      </c>
      <c r="D40" s="29" t="s">
        <v>13</v>
      </c>
      <c r="E40" s="29" t="s">
        <v>14</v>
      </c>
      <c r="F40" s="29" t="s">
        <v>15</v>
      </c>
      <c r="G40" s="29" t="s">
        <v>27</v>
      </c>
      <c r="H40" s="29" t="s">
        <v>17</v>
      </c>
      <c r="I40" s="29" t="s">
        <v>18</v>
      </c>
      <c r="J40" s="30">
        <v>41153</v>
      </c>
      <c r="K40" s="32">
        <v>98</v>
      </c>
      <c r="L40" s="32">
        <v>90</v>
      </c>
      <c r="M40" s="31">
        <v>13</v>
      </c>
      <c r="N40" s="31">
        <v>33</v>
      </c>
      <c r="O40" s="33">
        <v>82</v>
      </c>
      <c r="P40" s="32">
        <v>93</v>
      </c>
      <c r="Q40" s="32">
        <v>100</v>
      </c>
      <c r="R40" s="32">
        <v>100</v>
      </c>
      <c r="S40" s="32">
        <v>100</v>
      </c>
      <c r="T40" s="32">
        <v>94</v>
      </c>
      <c r="U40" s="31">
        <v>53</v>
      </c>
      <c r="V40" s="59">
        <v>71</v>
      </c>
      <c r="W40" s="102">
        <f t="shared" si="0"/>
        <v>77.25</v>
      </c>
    </row>
    <row r="41" spans="1:27" s="1" customFormat="1" ht="12" x14ac:dyDescent="0.2">
      <c r="A41" s="29">
        <v>1067006</v>
      </c>
      <c r="B41" s="29" t="s">
        <v>45</v>
      </c>
      <c r="C41" s="29" t="s">
        <v>19</v>
      </c>
      <c r="D41" s="29" t="s">
        <v>13</v>
      </c>
      <c r="E41" s="29" t="s">
        <v>14</v>
      </c>
      <c r="F41" s="29" t="s">
        <v>15</v>
      </c>
      <c r="G41" s="29" t="s">
        <v>20</v>
      </c>
      <c r="H41" s="29" t="s">
        <v>17</v>
      </c>
      <c r="I41" s="29" t="s">
        <v>18</v>
      </c>
      <c r="J41" s="30">
        <v>41153</v>
      </c>
      <c r="K41" s="32">
        <v>98</v>
      </c>
      <c r="L41" s="32">
        <v>95</v>
      </c>
      <c r="M41" s="31">
        <v>67</v>
      </c>
      <c r="N41" s="31">
        <v>32</v>
      </c>
      <c r="O41" s="32">
        <v>80</v>
      </c>
      <c r="P41" s="32">
        <v>93</v>
      </c>
      <c r="Q41" s="32">
        <v>100</v>
      </c>
      <c r="R41" s="32">
        <v>100</v>
      </c>
      <c r="S41" s="32">
        <v>100</v>
      </c>
      <c r="T41" s="32">
        <v>94</v>
      </c>
      <c r="U41" s="31">
        <v>53</v>
      </c>
      <c r="V41" s="59">
        <v>71</v>
      </c>
      <c r="W41" s="102">
        <f t="shared" si="0"/>
        <v>81.916666666666671</v>
      </c>
    </row>
    <row r="42" spans="1:27" s="1" customFormat="1" ht="12" x14ac:dyDescent="0.2">
      <c r="A42" s="29">
        <v>13169000</v>
      </c>
      <c r="B42" s="29" t="s">
        <v>46</v>
      </c>
      <c r="C42" s="29" t="s">
        <v>12</v>
      </c>
      <c r="D42" s="29" t="s">
        <v>13</v>
      </c>
      <c r="E42" s="29" t="s">
        <v>14</v>
      </c>
      <c r="F42" s="29"/>
      <c r="G42" s="29" t="s">
        <v>27</v>
      </c>
      <c r="H42" s="29"/>
      <c r="I42" s="29" t="s">
        <v>18</v>
      </c>
      <c r="J42" s="30">
        <v>41883</v>
      </c>
      <c r="K42" s="32">
        <v>100</v>
      </c>
      <c r="L42" s="32">
        <v>100</v>
      </c>
      <c r="M42" s="32">
        <v>100</v>
      </c>
      <c r="N42" s="32">
        <v>100</v>
      </c>
      <c r="O42" s="32">
        <v>100</v>
      </c>
      <c r="P42" s="32">
        <v>100</v>
      </c>
      <c r="Q42" s="32">
        <v>100</v>
      </c>
      <c r="R42" s="32">
        <v>100</v>
      </c>
      <c r="S42" s="32">
        <v>100</v>
      </c>
      <c r="T42" s="32">
        <v>100</v>
      </c>
      <c r="U42" s="32">
        <v>100</v>
      </c>
      <c r="V42" s="58">
        <v>100</v>
      </c>
      <c r="W42" s="102">
        <f t="shared" si="0"/>
        <v>100</v>
      </c>
    </row>
    <row r="43" spans="1:27" s="1" customFormat="1" ht="12" x14ac:dyDescent="0.2">
      <c r="A43" s="29">
        <v>970004</v>
      </c>
      <c r="B43" s="29" t="s">
        <v>46</v>
      </c>
      <c r="C43" s="29" t="s">
        <v>19</v>
      </c>
      <c r="D43" s="29" t="s">
        <v>13</v>
      </c>
      <c r="E43" s="29" t="s">
        <v>14</v>
      </c>
      <c r="F43" s="29"/>
      <c r="G43" s="29" t="s">
        <v>20</v>
      </c>
      <c r="H43" s="29"/>
      <c r="I43" s="29" t="s">
        <v>18</v>
      </c>
      <c r="J43" s="30">
        <v>41883</v>
      </c>
      <c r="K43" s="32">
        <v>100</v>
      </c>
      <c r="L43" s="32">
        <v>100</v>
      </c>
      <c r="M43" s="32">
        <v>100</v>
      </c>
      <c r="N43" s="32">
        <v>100</v>
      </c>
      <c r="O43" s="32">
        <v>100</v>
      </c>
      <c r="P43" s="32">
        <v>100</v>
      </c>
      <c r="Q43" s="32">
        <v>100</v>
      </c>
      <c r="R43" s="32">
        <v>100</v>
      </c>
      <c r="S43" s="32">
        <v>100</v>
      </c>
      <c r="T43" s="32">
        <v>100</v>
      </c>
      <c r="U43" s="32">
        <v>100</v>
      </c>
      <c r="V43" s="58">
        <v>100</v>
      </c>
      <c r="W43" s="102">
        <f t="shared" si="0"/>
        <v>100</v>
      </c>
    </row>
    <row r="44" spans="1:27" s="1" customFormat="1" ht="12" x14ac:dyDescent="0.2">
      <c r="A44" s="29">
        <v>13310000</v>
      </c>
      <c r="B44" s="29" t="s">
        <v>47</v>
      </c>
      <c r="C44" s="29" t="s">
        <v>12</v>
      </c>
      <c r="D44" s="29" t="s">
        <v>13</v>
      </c>
      <c r="E44" s="29" t="s">
        <v>14</v>
      </c>
      <c r="F44" s="29"/>
      <c r="G44" s="29" t="s">
        <v>16</v>
      </c>
      <c r="H44" s="29"/>
      <c r="I44" s="29" t="s">
        <v>18</v>
      </c>
      <c r="J44" s="30">
        <v>40909</v>
      </c>
      <c r="K44" s="32">
        <v>100</v>
      </c>
      <c r="L44" s="32">
        <v>100</v>
      </c>
      <c r="M44" s="32">
        <v>100</v>
      </c>
      <c r="N44" s="32">
        <v>94</v>
      </c>
      <c r="O44" s="33">
        <v>87</v>
      </c>
      <c r="P44" s="32">
        <v>100</v>
      </c>
      <c r="Q44" s="32">
        <v>100</v>
      </c>
      <c r="R44" s="32">
        <v>100</v>
      </c>
      <c r="S44" s="32">
        <v>100</v>
      </c>
      <c r="T44" s="32">
        <v>100</v>
      </c>
      <c r="U44" s="32">
        <v>100</v>
      </c>
      <c r="V44" s="58">
        <v>100</v>
      </c>
      <c r="W44" s="102">
        <f t="shared" si="0"/>
        <v>98.416666666666671</v>
      </c>
    </row>
    <row r="45" spans="1:27" s="1" customFormat="1" ht="12" x14ac:dyDescent="0.2">
      <c r="A45" s="29">
        <v>968005</v>
      </c>
      <c r="B45" s="29" t="s">
        <v>47</v>
      </c>
      <c r="C45" s="29" t="s">
        <v>19</v>
      </c>
      <c r="D45" s="29" t="s">
        <v>13</v>
      </c>
      <c r="E45" s="29" t="s">
        <v>14</v>
      </c>
      <c r="F45" s="29"/>
      <c r="G45" s="29" t="s">
        <v>20</v>
      </c>
      <c r="H45" s="29"/>
      <c r="I45" s="29" t="s">
        <v>18</v>
      </c>
      <c r="J45" s="30">
        <v>40909</v>
      </c>
      <c r="K45" s="32">
        <v>100</v>
      </c>
      <c r="L45" s="32">
        <v>100</v>
      </c>
      <c r="M45" s="32">
        <v>100</v>
      </c>
      <c r="N45" s="32">
        <v>94</v>
      </c>
      <c r="O45" s="33">
        <v>86</v>
      </c>
      <c r="P45" s="32">
        <v>100</v>
      </c>
      <c r="Q45" s="32">
        <v>100</v>
      </c>
      <c r="R45" s="32">
        <v>100</v>
      </c>
      <c r="S45" s="32">
        <v>100</v>
      </c>
      <c r="T45" s="32">
        <v>100</v>
      </c>
      <c r="U45" s="32">
        <v>100</v>
      </c>
      <c r="V45" s="58">
        <v>100</v>
      </c>
      <c r="W45" s="102">
        <f t="shared" si="0"/>
        <v>98.333333333333329</v>
      </c>
      <c r="AA45" s="1">
        <f>58/2</f>
        <v>29</v>
      </c>
    </row>
    <row r="46" spans="1:27" s="1" customFormat="1" ht="12" x14ac:dyDescent="0.2">
      <c r="A46" s="29">
        <v>13405000</v>
      </c>
      <c r="B46" s="29" t="s">
        <v>48</v>
      </c>
      <c r="C46" s="29" t="s">
        <v>12</v>
      </c>
      <c r="D46" s="29" t="s">
        <v>13</v>
      </c>
      <c r="E46" s="29" t="s">
        <v>14</v>
      </c>
      <c r="F46" s="29" t="s">
        <v>15</v>
      </c>
      <c r="G46" s="29" t="s">
        <v>16</v>
      </c>
      <c r="H46" s="29" t="s">
        <v>17</v>
      </c>
      <c r="I46" s="29" t="s">
        <v>18</v>
      </c>
      <c r="J46" s="30">
        <v>38261</v>
      </c>
      <c r="K46" s="32">
        <v>100</v>
      </c>
      <c r="L46" s="32">
        <v>100</v>
      </c>
      <c r="M46" s="32">
        <v>100</v>
      </c>
      <c r="N46" s="32">
        <v>100</v>
      </c>
      <c r="O46" s="33">
        <v>82</v>
      </c>
      <c r="P46" s="31">
        <v>35</v>
      </c>
      <c r="Q46" s="31">
        <v>23</v>
      </c>
      <c r="R46" s="50"/>
      <c r="S46" s="50"/>
      <c r="T46" s="50"/>
      <c r="U46" s="50"/>
      <c r="V46" s="60"/>
      <c r="W46" s="102">
        <f t="shared" si="0"/>
        <v>77.142857142857139</v>
      </c>
      <c r="X46" s="4" t="s">
        <v>549</v>
      </c>
    </row>
    <row r="47" spans="1:27" s="1" customFormat="1" ht="12" x14ac:dyDescent="0.2">
      <c r="A47" s="29">
        <v>969001</v>
      </c>
      <c r="B47" s="29" t="s">
        <v>48</v>
      </c>
      <c r="C47" s="29" t="s">
        <v>19</v>
      </c>
      <c r="D47" s="29" t="s">
        <v>13</v>
      </c>
      <c r="E47" s="29" t="s">
        <v>14</v>
      </c>
      <c r="F47" s="29" t="s">
        <v>15</v>
      </c>
      <c r="G47" s="29" t="s">
        <v>20</v>
      </c>
      <c r="H47" s="29" t="s">
        <v>17</v>
      </c>
      <c r="I47" s="29" t="s">
        <v>18</v>
      </c>
      <c r="J47" s="30">
        <v>38261</v>
      </c>
      <c r="K47" s="32">
        <v>100</v>
      </c>
      <c r="L47" s="32">
        <v>100</v>
      </c>
      <c r="M47" s="32">
        <v>100</v>
      </c>
      <c r="N47" s="32">
        <v>100</v>
      </c>
      <c r="O47" s="33">
        <v>82</v>
      </c>
      <c r="P47" s="32">
        <v>90</v>
      </c>
      <c r="Q47" s="32">
        <v>100</v>
      </c>
      <c r="R47" s="31">
        <v>74</v>
      </c>
      <c r="S47" s="31">
        <v>51</v>
      </c>
      <c r="T47" s="31">
        <v>37</v>
      </c>
      <c r="U47" s="31">
        <v>49</v>
      </c>
      <c r="V47" s="58">
        <v>100</v>
      </c>
      <c r="W47" s="102">
        <f t="shared" si="0"/>
        <v>81.916666666666671</v>
      </c>
    </row>
    <row r="48" spans="1:27" s="1" customFormat="1" ht="12" x14ac:dyDescent="0.2">
      <c r="A48" s="29">
        <v>12630000</v>
      </c>
      <c r="B48" s="29" t="s">
        <v>49</v>
      </c>
      <c r="C48" s="29" t="s">
        <v>12</v>
      </c>
      <c r="D48" s="29" t="s">
        <v>13</v>
      </c>
      <c r="E48" s="29" t="s">
        <v>14</v>
      </c>
      <c r="F48" s="29"/>
      <c r="G48" s="29" t="s">
        <v>27</v>
      </c>
      <c r="H48" s="29"/>
      <c r="I48" s="29" t="s">
        <v>18</v>
      </c>
      <c r="J48" s="30">
        <v>41579</v>
      </c>
      <c r="K48" s="31">
        <v>0</v>
      </c>
      <c r="L48" s="31">
        <v>59</v>
      </c>
      <c r="M48" s="32">
        <v>100</v>
      </c>
      <c r="N48" s="32">
        <v>98</v>
      </c>
      <c r="O48" s="32">
        <v>100</v>
      </c>
      <c r="P48" s="32">
        <v>100</v>
      </c>
      <c r="Q48" s="32">
        <v>100</v>
      </c>
      <c r="R48" s="32">
        <v>100</v>
      </c>
      <c r="S48" s="32">
        <v>100</v>
      </c>
      <c r="T48" s="32">
        <v>100</v>
      </c>
      <c r="U48" s="32">
        <v>100</v>
      </c>
      <c r="V48" s="58">
        <v>100</v>
      </c>
      <c r="W48" s="102">
        <f t="shared" si="0"/>
        <v>88.083333333333329</v>
      </c>
    </row>
    <row r="49" spans="1:24" s="1" customFormat="1" ht="12" x14ac:dyDescent="0.2">
      <c r="A49" s="29">
        <v>871003</v>
      </c>
      <c r="B49" s="29" t="s">
        <v>49</v>
      </c>
      <c r="C49" s="29" t="s">
        <v>19</v>
      </c>
      <c r="D49" s="29" t="s">
        <v>13</v>
      </c>
      <c r="E49" s="29" t="s">
        <v>14</v>
      </c>
      <c r="F49" s="29"/>
      <c r="G49" s="29" t="s">
        <v>20</v>
      </c>
      <c r="H49" s="29"/>
      <c r="I49" s="29" t="s">
        <v>18</v>
      </c>
      <c r="J49" s="30">
        <v>41579</v>
      </c>
      <c r="K49" s="32">
        <v>100</v>
      </c>
      <c r="L49" s="32">
        <v>100</v>
      </c>
      <c r="M49" s="32">
        <v>100</v>
      </c>
      <c r="N49" s="32">
        <v>98</v>
      </c>
      <c r="O49" s="32">
        <v>100</v>
      </c>
      <c r="P49" s="32">
        <v>100</v>
      </c>
      <c r="Q49" s="32">
        <v>100</v>
      </c>
      <c r="R49" s="32">
        <v>100</v>
      </c>
      <c r="S49" s="32">
        <v>100</v>
      </c>
      <c r="T49" s="32">
        <v>100</v>
      </c>
      <c r="U49" s="32">
        <v>100</v>
      </c>
      <c r="V49" s="58">
        <v>100</v>
      </c>
      <c r="W49" s="102">
        <f t="shared" si="0"/>
        <v>99.833333333333329</v>
      </c>
    </row>
    <row r="50" spans="1:24" s="1" customFormat="1" ht="12" x14ac:dyDescent="0.2">
      <c r="A50" s="29">
        <v>12640000</v>
      </c>
      <c r="B50" s="29" t="s">
        <v>50</v>
      </c>
      <c r="C50" s="29" t="s">
        <v>12</v>
      </c>
      <c r="D50" s="29" t="s">
        <v>13</v>
      </c>
      <c r="E50" s="29" t="s">
        <v>14</v>
      </c>
      <c r="F50" s="29" t="s">
        <v>31</v>
      </c>
      <c r="G50" s="29" t="s">
        <v>16</v>
      </c>
      <c r="H50" s="29" t="s">
        <v>33</v>
      </c>
      <c r="I50" s="29" t="s">
        <v>18</v>
      </c>
      <c r="J50" s="30">
        <v>38596</v>
      </c>
      <c r="K50" s="31">
        <v>0</v>
      </c>
      <c r="L50" s="31">
        <v>0</v>
      </c>
      <c r="M50" s="31">
        <v>62</v>
      </c>
      <c r="N50" s="31">
        <v>11</v>
      </c>
      <c r="O50" s="31">
        <v>0</v>
      </c>
      <c r="P50" s="31">
        <v>0</v>
      </c>
      <c r="Q50" s="31">
        <v>0</v>
      </c>
      <c r="R50" s="50"/>
      <c r="S50" s="50"/>
      <c r="T50" s="50"/>
      <c r="U50" s="50"/>
      <c r="V50" s="60"/>
      <c r="W50" s="102">
        <f t="shared" si="0"/>
        <v>10.428571428571429</v>
      </c>
      <c r="X50" s="4" t="s">
        <v>550</v>
      </c>
    </row>
    <row r="51" spans="1:24" s="1" customFormat="1" ht="12" x14ac:dyDescent="0.2">
      <c r="A51" s="29">
        <v>870003</v>
      </c>
      <c r="B51" s="29" t="s">
        <v>50</v>
      </c>
      <c r="C51" s="29" t="s">
        <v>19</v>
      </c>
      <c r="D51" s="29" t="s">
        <v>13</v>
      </c>
      <c r="E51" s="29" t="s">
        <v>14</v>
      </c>
      <c r="F51" s="29" t="s">
        <v>31</v>
      </c>
      <c r="G51" s="29" t="s">
        <v>20</v>
      </c>
      <c r="H51" s="29" t="s">
        <v>33</v>
      </c>
      <c r="I51" s="29" t="s">
        <v>18</v>
      </c>
      <c r="J51" s="30">
        <v>38596</v>
      </c>
      <c r="K51" s="31">
        <v>74</v>
      </c>
      <c r="L51" s="32">
        <v>98</v>
      </c>
      <c r="M51" s="32">
        <v>100</v>
      </c>
      <c r="N51" s="31">
        <v>11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74</v>
      </c>
      <c r="U51" s="32">
        <v>100</v>
      </c>
      <c r="V51" s="59">
        <v>44</v>
      </c>
      <c r="W51" s="102">
        <f t="shared" si="0"/>
        <v>41.75</v>
      </c>
    </row>
    <row r="52" spans="1:24" s="1" customFormat="1" ht="12" x14ac:dyDescent="0.2">
      <c r="A52" s="29">
        <v>13300000</v>
      </c>
      <c r="B52" s="29" t="s">
        <v>51</v>
      </c>
      <c r="C52" s="29" t="s">
        <v>12</v>
      </c>
      <c r="D52" s="29" t="s">
        <v>13</v>
      </c>
      <c r="E52" s="29" t="s">
        <v>14</v>
      </c>
      <c r="F52" s="29" t="s">
        <v>31</v>
      </c>
      <c r="G52" s="29" t="s">
        <v>16</v>
      </c>
      <c r="H52" s="29" t="s">
        <v>33</v>
      </c>
      <c r="I52" s="29" t="s">
        <v>18</v>
      </c>
      <c r="J52" s="30">
        <v>38261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2</v>
      </c>
      <c r="Q52" s="32">
        <v>99</v>
      </c>
      <c r="R52" s="31">
        <v>13</v>
      </c>
      <c r="S52" s="31">
        <v>0</v>
      </c>
      <c r="T52" s="31">
        <v>25</v>
      </c>
      <c r="U52" s="31">
        <v>0</v>
      </c>
      <c r="V52" s="59">
        <v>10</v>
      </c>
      <c r="W52" s="102">
        <f t="shared" si="0"/>
        <v>12.416666666666666</v>
      </c>
    </row>
    <row r="53" spans="1:24" s="1" customFormat="1" ht="12" x14ac:dyDescent="0.2">
      <c r="A53" s="29">
        <v>968003</v>
      </c>
      <c r="B53" s="29" t="s">
        <v>51</v>
      </c>
      <c r="C53" s="29" t="s">
        <v>19</v>
      </c>
      <c r="D53" s="29" t="s">
        <v>13</v>
      </c>
      <c r="E53" s="29" t="s">
        <v>14</v>
      </c>
      <c r="F53" s="29" t="s">
        <v>31</v>
      </c>
      <c r="G53" s="29" t="s">
        <v>20</v>
      </c>
      <c r="H53" s="29" t="s">
        <v>33</v>
      </c>
      <c r="I53" s="29" t="s">
        <v>18</v>
      </c>
      <c r="J53" s="30">
        <v>38261</v>
      </c>
      <c r="K53" s="32">
        <v>100</v>
      </c>
      <c r="L53" s="32">
        <v>100</v>
      </c>
      <c r="M53" s="31">
        <v>27</v>
      </c>
      <c r="N53" s="31">
        <v>33</v>
      </c>
      <c r="O53" s="31">
        <v>24</v>
      </c>
      <c r="P53" s="31">
        <v>24</v>
      </c>
      <c r="Q53" s="32">
        <v>100</v>
      </c>
      <c r="R53" s="31">
        <v>32</v>
      </c>
      <c r="S53" s="32">
        <v>100</v>
      </c>
      <c r="T53" s="32">
        <v>92</v>
      </c>
      <c r="U53" s="31">
        <v>76</v>
      </c>
      <c r="V53" s="59">
        <v>17</v>
      </c>
      <c r="W53" s="102">
        <f t="shared" si="0"/>
        <v>60.416666666666664</v>
      </c>
    </row>
    <row r="54" spans="1:24" s="1" customFormat="1" ht="12" x14ac:dyDescent="0.2">
      <c r="A54" s="29">
        <v>12559000</v>
      </c>
      <c r="B54" s="29" t="s">
        <v>52</v>
      </c>
      <c r="C54" s="29" t="s">
        <v>12</v>
      </c>
      <c r="D54" s="29" t="s">
        <v>13</v>
      </c>
      <c r="E54" s="29" t="s">
        <v>14</v>
      </c>
      <c r="F54" s="29"/>
      <c r="G54" s="29" t="s">
        <v>27</v>
      </c>
      <c r="H54" s="29"/>
      <c r="I54" s="29" t="s">
        <v>18</v>
      </c>
      <c r="J54" s="30">
        <v>41579</v>
      </c>
      <c r="K54" s="32">
        <v>100</v>
      </c>
      <c r="L54" s="32">
        <v>99</v>
      </c>
      <c r="M54" s="32">
        <v>91</v>
      </c>
      <c r="N54" s="33">
        <v>83</v>
      </c>
      <c r="O54" s="33">
        <v>85</v>
      </c>
      <c r="P54" s="31">
        <v>51</v>
      </c>
      <c r="Q54" s="31">
        <v>28</v>
      </c>
      <c r="R54" s="50"/>
      <c r="S54" s="50"/>
      <c r="T54" s="50"/>
      <c r="U54" s="50"/>
      <c r="V54" s="60"/>
      <c r="W54" s="102">
        <f t="shared" si="0"/>
        <v>76.714285714285708</v>
      </c>
      <c r="X54" s="4" t="s">
        <v>550</v>
      </c>
    </row>
    <row r="55" spans="1:24" s="1" customFormat="1" ht="12" x14ac:dyDescent="0.2">
      <c r="A55" s="29">
        <v>871002</v>
      </c>
      <c r="B55" s="29" t="s">
        <v>52</v>
      </c>
      <c r="C55" s="29" t="s">
        <v>19</v>
      </c>
      <c r="D55" s="29" t="s">
        <v>13</v>
      </c>
      <c r="E55" s="29" t="s">
        <v>14</v>
      </c>
      <c r="F55" s="29"/>
      <c r="G55" s="29" t="s">
        <v>20</v>
      </c>
      <c r="H55" s="29"/>
      <c r="I55" s="29" t="s">
        <v>18</v>
      </c>
      <c r="J55" s="30">
        <v>41579</v>
      </c>
      <c r="K55" s="32">
        <v>100</v>
      </c>
      <c r="L55" s="32">
        <v>99</v>
      </c>
      <c r="M55" s="32">
        <v>97</v>
      </c>
      <c r="N55" s="31">
        <v>70</v>
      </c>
      <c r="O55" s="33">
        <v>85</v>
      </c>
      <c r="P55" s="31">
        <v>50</v>
      </c>
      <c r="Q55" s="31">
        <v>28</v>
      </c>
      <c r="R55" s="50"/>
      <c r="S55" s="50"/>
      <c r="T55" s="50"/>
      <c r="U55" s="50"/>
      <c r="V55" s="60"/>
      <c r="W55" s="102">
        <f t="shared" si="0"/>
        <v>75.571428571428569</v>
      </c>
    </row>
    <row r="56" spans="1:24" s="1" customFormat="1" ht="12" x14ac:dyDescent="0.2">
      <c r="A56" s="29">
        <v>12400000</v>
      </c>
      <c r="B56" s="29" t="s">
        <v>53</v>
      </c>
      <c r="C56" s="29" t="s">
        <v>12</v>
      </c>
      <c r="D56" s="29" t="s">
        <v>13</v>
      </c>
      <c r="E56" s="29" t="s">
        <v>14</v>
      </c>
      <c r="F56" s="29" t="s">
        <v>31</v>
      </c>
      <c r="G56" s="29" t="s">
        <v>16</v>
      </c>
      <c r="H56" s="29" t="s">
        <v>33</v>
      </c>
      <c r="I56" s="29" t="s">
        <v>18</v>
      </c>
      <c r="J56" s="30">
        <v>37469</v>
      </c>
      <c r="K56" s="31">
        <v>11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11</v>
      </c>
      <c r="T56" s="33">
        <v>85</v>
      </c>
      <c r="U56" s="32">
        <v>100</v>
      </c>
      <c r="V56" s="58">
        <v>100</v>
      </c>
      <c r="W56" s="102">
        <f t="shared" si="0"/>
        <v>25.583333333333332</v>
      </c>
    </row>
    <row r="57" spans="1:24" s="1" customFormat="1" ht="12" x14ac:dyDescent="0.2">
      <c r="A57" s="29">
        <v>773000</v>
      </c>
      <c r="B57" s="29" t="s">
        <v>53</v>
      </c>
      <c r="C57" s="29" t="s">
        <v>19</v>
      </c>
      <c r="D57" s="29" t="s">
        <v>13</v>
      </c>
      <c r="E57" s="29" t="s">
        <v>14</v>
      </c>
      <c r="F57" s="29" t="s">
        <v>31</v>
      </c>
      <c r="G57" s="29" t="s">
        <v>20</v>
      </c>
      <c r="H57" s="29" t="s">
        <v>33</v>
      </c>
      <c r="I57" s="29" t="s">
        <v>18</v>
      </c>
      <c r="J57" s="30">
        <v>37469</v>
      </c>
      <c r="K57" s="32">
        <v>100</v>
      </c>
      <c r="L57" s="32">
        <v>98</v>
      </c>
      <c r="M57" s="32">
        <v>100</v>
      </c>
      <c r="N57" s="32">
        <v>100</v>
      </c>
      <c r="O57" s="32">
        <v>100</v>
      </c>
      <c r="P57" s="31">
        <v>32</v>
      </c>
      <c r="Q57" s="31">
        <v>10</v>
      </c>
      <c r="R57" s="32">
        <v>100</v>
      </c>
      <c r="S57" s="32">
        <v>100</v>
      </c>
      <c r="T57" s="32">
        <v>99</v>
      </c>
      <c r="U57" s="32">
        <v>100</v>
      </c>
      <c r="V57" s="58">
        <v>100</v>
      </c>
      <c r="W57" s="102">
        <f t="shared" si="0"/>
        <v>86.583333333333329</v>
      </c>
    </row>
    <row r="58" spans="1:24" s="1" customFormat="1" ht="12" x14ac:dyDescent="0.2">
      <c r="A58" s="29">
        <v>12370000</v>
      </c>
      <c r="B58" s="29" t="s">
        <v>54</v>
      </c>
      <c r="C58" s="29" t="s">
        <v>12</v>
      </c>
      <c r="D58" s="29" t="s">
        <v>13</v>
      </c>
      <c r="E58" s="29" t="s">
        <v>14</v>
      </c>
      <c r="F58" s="29" t="s">
        <v>31</v>
      </c>
      <c r="G58" s="29" t="s">
        <v>32</v>
      </c>
      <c r="H58" s="29" t="s">
        <v>33</v>
      </c>
      <c r="I58" s="29" t="s">
        <v>18</v>
      </c>
      <c r="J58" s="30">
        <v>37104</v>
      </c>
      <c r="K58" s="31">
        <v>66</v>
      </c>
      <c r="L58" s="31">
        <v>0</v>
      </c>
      <c r="M58" s="31">
        <v>0</v>
      </c>
      <c r="N58" s="31">
        <v>3</v>
      </c>
      <c r="O58" s="31">
        <v>0</v>
      </c>
      <c r="P58" s="31">
        <v>13</v>
      </c>
      <c r="Q58" s="32">
        <v>100</v>
      </c>
      <c r="R58" s="32">
        <v>100</v>
      </c>
      <c r="S58" s="31">
        <v>15</v>
      </c>
      <c r="T58" s="31">
        <v>0</v>
      </c>
      <c r="U58" s="31">
        <v>0</v>
      </c>
      <c r="V58" s="59">
        <v>0</v>
      </c>
      <c r="W58" s="102">
        <f t="shared" si="0"/>
        <v>24.75</v>
      </c>
    </row>
    <row r="59" spans="1:24" s="1" customFormat="1" ht="12" x14ac:dyDescent="0.2">
      <c r="A59" s="29">
        <v>872000</v>
      </c>
      <c r="B59" s="29" t="s">
        <v>54</v>
      </c>
      <c r="C59" s="29" t="s">
        <v>19</v>
      </c>
      <c r="D59" s="29" t="s">
        <v>13</v>
      </c>
      <c r="E59" s="29" t="s">
        <v>14</v>
      </c>
      <c r="F59" s="29" t="s">
        <v>31</v>
      </c>
      <c r="G59" s="29" t="s">
        <v>20</v>
      </c>
      <c r="H59" s="29" t="s">
        <v>33</v>
      </c>
      <c r="I59" s="29" t="s">
        <v>18</v>
      </c>
      <c r="J59" s="30">
        <v>37104</v>
      </c>
      <c r="K59" s="33">
        <v>86</v>
      </c>
      <c r="L59" s="31">
        <v>0</v>
      </c>
      <c r="M59" s="31">
        <v>30</v>
      </c>
      <c r="N59" s="31">
        <v>65</v>
      </c>
      <c r="O59" s="31">
        <v>0</v>
      </c>
      <c r="P59" s="31">
        <v>13</v>
      </c>
      <c r="Q59" s="32">
        <v>100</v>
      </c>
      <c r="R59" s="32">
        <v>100</v>
      </c>
      <c r="S59" s="32">
        <v>100</v>
      </c>
      <c r="T59" s="32">
        <v>99</v>
      </c>
      <c r="U59" s="32">
        <v>100</v>
      </c>
      <c r="V59" s="58">
        <v>100</v>
      </c>
      <c r="W59" s="102">
        <f t="shared" si="0"/>
        <v>66.083333333333329</v>
      </c>
    </row>
    <row r="60" spans="1:24" s="1" customFormat="1" ht="12" x14ac:dyDescent="0.2">
      <c r="A60" s="29">
        <v>13550000</v>
      </c>
      <c r="B60" s="29" t="s">
        <v>370</v>
      </c>
      <c r="C60" s="29" t="s">
        <v>12</v>
      </c>
      <c r="D60" s="29" t="s">
        <v>13</v>
      </c>
      <c r="E60" s="29" t="s">
        <v>14</v>
      </c>
      <c r="F60" s="29"/>
      <c r="G60" s="29" t="s">
        <v>16</v>
      </c>
      <c r="H60" s="29"/>
      <c r="I60" s="29" t="s">
        <v>18</v>
      </c>
      <c r="J60" s="30">
        <v>41487</v>
      </c>
      <c r="K60" s="31">
        <v>0</v>
      </c>
      <c r="L60" s="31">
        <v>59</v>
      </c>
      <c r="M60" s="32">
        <v>100</v>
      </c>
      <c r="N60" s="32">
        <v>100</v>
      </c>
      <c r="O60" s="32">
        <v>100</v>
      </c>
      <c r="P60" s="32">
        <v>100</v>
      </c>
      <c r="Q60" s="32">
        <v>97</v>
      </c>
      <c r="R60" s="32">
        <v>95</v>
      </c>
      <c r="S60" s="32">
        <v>99</v>
      </c>
      <c r="T60" s="32">
        <v>100</v>
      </c>
      <c r="U60" s="32">
        <v>100</v>
      </c>
      <c r="V60" s="58">
        <v>100</v>
      </c>
      <c r="W60" s="102">
        <f t="shared" si="0"/>
        <v>87.5</v>
      </c>
    </row>
    <row r="61" spans="1:24" s="1" customFormat="1" ht="12" x14ac:dyDescent="0.2">
      <c r="A61" s="29">
        <v>1068000</v>
      </c>
      <c r="B61" s="29" t="s">
        <v>370</v>
      </c>
      <c r="C61" s="29" t="s">
        <v>19</v>
      </c>
      <c r="D61" s="29" t="s">
        <v>13</v>
      </c>
      <c r="E61" s="29" t="s">
        <v>14</v>
      </c>
      <c r="F61" s="29"/>
      <c r="G61" s="29" t="s">
        <v>20</v>
      </c>
      <c r="H61" s="29"/>
      <c r="I61" s="29" t="s">
        <v>18</v>
      </c>
      <c r="J61" s="30">
        <v>41487</v>
      </c>
      <c r="K61" s="31">
        <v>26</v>
      </c>
      <c r="L61" s="31">
        <v>63</v>
      </c>
      <c r="M61" s="32">
        <v>100</v>
      </c>
      <c r="N61" s="32">
        <v>100</v>
      </c>
      <c r="O61" s="32">
        <v>100</v>
      </c>
      <c r="P61" s="32">
        <v>100</v>
      </c>
      <c r="Q61" s="32">
        <v>100</v>
      </c>
      <c r="R61" s="32">
        <v>99</v>
      </c>
      <c r="S61" s="32">
        <v>99</v>
      </c>
      <c r="T61" s="32">
        <v>100</v>
      </c>
      <c r="U61" s="32">
        <v>100</v>
      </c>
      <c r="V61" s="58">
        <v>100</v>
      </c>
      <c r="W61" s="102">
        <f t="shared" si="0"/>
        <v>90.583333333333329</v>
      </c>
    </row>
    <row r="62" spans="1:24" s="1" customFormat="1" ht="11.25" customHeight="1" x14ac:dyDescent="0.2">
      <c r="A62" s="136" t="s">
        <v>55</v>
      </c>
      <c r="B62" s="137"/>
      <c r="C62" s="137"/>
      <c r="D62" s="137"/>
      <c r="E62" s="137"/>
      <c r="F62" s="137"/>
      <c r="G62" s="137"/>
      <c r="H62" s="137"/>
      <c r="I62" s="137"/>
      <c r="J62" s="138"/>
      <c r="K62" s="19">
        <f>AVERAGE(K4:K61)</f>
        <v>76.775862068965523</v>
      </c>
      <c r="L62" s="19">
        <f t="shared" ref="L62:V62" si="1">AVERAGE(L4:L61)</f>
        <v>78.379310344827587</v>
      </c>
      <c r="M62" s="19">
        <f t="shared" si="1"/>
        <v>79.137931034482762</v>
      </c>
      <c r="N62" s="19">
        <f t="shared" si="1"/>
        <v>78.224137931034477</v>
      </c>
      <c r="O62" s="19">
        <f t="shared" si="1"/>
        <v>83.534482758620683</v>
      </c>
      <c r="P62" s="19">
        <f t="shared" si="1"/>
        <v>78.08620689655173</v>
      </c>
      <c r="Q62" s="19">
        <f t="shared" si="1"/>
        <v>87.379310344827587</v>
      </c>
      <c r="R62" s="19">
        <f t="shared" si="1"/>
        <v>86.481481481481481</v>
      </c>
      <c r="S62" s="19">
        <f t="shared" si="1"/>
        <v>86.81481481481481</v>
      </c>
      <c r="T62" s="19">
        <f t="shared" si="1"/>
        <v>85.68518518518519</v>
      </c>
      <c r="U62" s="19">
        <f t="shared" si="1"/>
        <v>80.166666666666671</v>
      </c>
      <c r="V62" s="19">
        <f t="shared" si="1"/>
        <v>76.888888888888886</v>
      </c>
      <c r="W62" s="70">
        <f t="shared" si="0"/>
        <v>81.462856534695618</v>
      </c>
    </row>
    <row r="63" spans="1:24" s="1" customFormat="1" ht="11.25" customHeight="1" x14ac:dyDescent="0.2">
      <c r="A63" s="29" t="s">
        <v>56</v>
      </c>
      <c r="B63" s="117" t="s">
        <v>57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9"/>
    </row>
    <row r="64" spans="1:24" s="1" customFormat="1" ht="11.25" customHeight="1" x14ac:dyDescent="0.2">
      <c r="A64" s="29" t="s">
        <v>58</v>
      </c>
      <c r="B64" s="117" t="s">
        <v>59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9"/>
    </row>
    <row r="65" spans="1:23" s="1" customFormat="1" ht="11.25" customHeight="1" x14ac:dyDescent="0.2">
      <c r="A65" s="29" t="s">
        <v>60</v>
      </c>
      <c r="B65" s="117" t="s">
        <v>61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9"/>
    </row>
    <row r="66" spans="1:23" s="1" customFormat="1" ht="11.25" customHeight="1" x14ac:dyDescent="0.2">
      <c r="A66" s="29" t="s">
        <v>60</v>
      </c>
      <c r="B66" s="117" t="s">
        <v>62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9"/>
    </row>
    <row r="67" spans="1:23" s="1" customFormat="1" ht="11.25" customHeight="1" x14ac:dyDescent="0.2">
      <c r="A67" s="29" t="s">
        <v>60</v>
      </c>
      <c r="B67" s="117" t="s">
        <v>63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9"/>
    </row>
    <row r="68" spans="1:23" s="1" customFormat="1" ht="11.25" customHeight="1" x14ac:dyDescent="0.2">
      <c r="A68" s="29" t="s">
        <v>64</v>
      </c>
      <c r="B68" s="117" t="s">
        <v>65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9"/>
    </row>
    <row r="69" spans="1:23" s="1" customFormat="1" ht="11.25" customHeight="1" x14ac:dyDescent="0.2">
      <c r="A69" s="120" t="s">
        <v>66</v>
      </c>
      <c r="B69" s="121"/>
      <c r="C69" s="121"/>
      <c r="D69" s="121"/>
      <c r="E69" s="121"/>
      <c r="F69" s="122"/>
      <c r="G69" s="123" t="s">
        <v>67</v>
      </c>
      <c r="H69" s="124"/>
      <c r="I69" s="124"/>
      <c r="J69" s="124"/>
      <c r="K69" s="124"/>
      <c r="L69" s="125"/>
      <c r="M69" s="126" t="s">
        <v>68</v>
      </c>
      <c r="N69" s="127"/>
      <c r="O69" s="127"/>
      <c r="P69" s="127"/>
      <c r="Q69" s="127"/>
      <c r="R69" s="128"/>
      <c r="S69" s="129" t="s">
        <v>69</v>
      </c>
      <c r="T69" s="130"/>
      <c r="U69" s="130"/>
      <c r="V69" s="130"/>
      <c r="W69" s="131"/>
    </row>
    <row r="70" spans="1:23" s="1" customFormat="1" ht="11.25" x14ac:dyDescent="0.2">
      <c r="A70" s="114" t="s">
        <v>70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6"/>
    </row>
  </sheetData>
  <mergeCells count="14">
    <mergeCell ref="B65:W65"/>
    <mergeCell ref="A1:V1"/>
    <mergeCell ref="A2:V2"/>
    <mergeCell ref="A62:J62"/>
    <mergeCell ref="B63:W63"/>
    <mergeCell ref="B64:W64"/>
    <mergeCell ref="A70:W70"/>
    <mergeCell ref="B66:W66"/>
    <mergeCell ref="B67:W67"/>
    <mergeCell ref="B68:W68"/>
    <mergeCell ref="A69:F69"/>
    <mergeCell ref="G69:L69"/>
    <mergeCell ref="M69:R69"/>
    <mergeCell ref="S69:W69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90" orientation="landscape" verticalDpi="300" r:id="rId1"/>
  <ignoredErrors>
    <ignoredError sqref="W4 K62:W62 W38:W61 W5:W37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4B586-4F4C-416F-912D-27D333F27A0D}">
  <sheetPr filterMode="1"/>
  <dimension ref="A1:V33"/>
  <sheetViews>
    <sheetView showGridLines="0" topLeftCell="F1" zoomScale="90" zoomScaleNormal="90" workbookViewId="0">
      <selection activeCell="B1" sqref="B1:R22"/>
    </sheetView>
  </sheetViews>
  <sheetFormatPr defaultRowHeight="15" x14ac:dyDescent="0.25"/>
  <cols>
    <col min="2" max="2" width="14.140625" customWidth="1"/>
    <col min="3" max="3" width="24" customWidth="1"/>
    <col min="4" max="4" width="19.85546875" bestFit="1" customWidth="1"/>
    <col min="5" max="5" width="113.85546875" customWidth="1"/>
    <col min="6" max="6" width="17.7109375" customWidth="1"/>
    <col min="7" max="7" width="18.28515625" hidden="1" customWidth="1"/>
    <col min="8" max="8" width="20.140625" hidden="1" customWidth="1"/>
    <col min="9" max="9" width="15.7109375" customWidth="1"/>
    <col min="10" max="10" width="13.85546875" customWidth="1"/>
    <col min="11" max="11" width="17.7109375" customWidth="1"/>
    <col min="12" max="12" width="19.85546875" bestFit="1" customWidth="1"/>
    <col min="13" max="13" width="22.42578125" bestFit="1" customWidth="1"/>
    <col min="14" max="15" width="18.85546875" customWidth="1"/>
    <col min="16" max="17" width="19.7109375" customWidth="1"/>
    <col min="18" max="18" width="13.85546875" style="6" customWidth="1"/>
  </cols>
  <sheetData>
    <row r="1" spans="1:18" ht="42.75" x14ac:dyDescent="0.25">
      <c r="B1" s="10" t="s">
        <v>430</v>
      </c>
      <c r="C1" s="10" t="s">
        <v>334</v>
      </c>
      <c r="D1" s="11" t="s">
        <v>480</v>
      </c>
      <c r="E1" s="11" t="s">
        <v>586</v>
      </c>
      <c r="F1" s="11" t="s">
        <v>481</v>
      </c>
      <c r="G1" s="11" t="s">
        <v>473</v>
      </c>
      <c r="H1" s="11" t="s">
        <v>474</v>
      </c>
      <c r="I1" s="11" t="s">
        <v>585</v>
      </c>
      <c r="J1" s="11" t="s">
        <v>516</v>
      </c>
      <c r="K1" s="11" t="s">
        <v>471</v>
      </c>
      <c r="L1" s="11" t="s">
        <v>472</v>
      </c>
      <c r="M1" s="11" t="s">
        <v>475</v>
      </c>
      <c r="N1" s="11" t="s">
        <v>476</v>
      </c>
      <c r="O1" s="11" t="s">
        <v>517</v>
      </c>
      <c r="P1" s="11" t="s">
        <v>477</v>
      </c>
      <c r="Q1" s="7" t="s">
        <v>518</v>
      </c>
      <c r="R1" s="7" t="s">
        <v>519</v>
      </c>
    </row>
    <row r="2" spans="1:18" ht="16.5" hidden="1" x14ac:dyDescent="0.3">
      <c r="B2" s="14">
        <v>1</v>
      </c>
      <c r="C2" s="14" t="s">
        <v>354</v>
      </c>
      <c r="D2" s="16">
        <f>'AC-17'!W62</f>
        <v>81.462856534695618</v>
      </c>
      <c r="E2" s="16"/>
      <c r="F2" s="14">
        <v>29</v>
      </c>
      <c r="G2" s="14">
        <v>80</v>
      </c>
      <c r="H2" s="16">
        <v>28</v>
      </c>
      <c r="I2" s="20">
        <v>1</v>
      </c>
      <c r="J2" s="20">
        <v>0</v>
      </c>
      <c r="K2" s="16" t="e">
        <f>#REF!</f>
        <v>#REF!</v>
      </c>
      <c r="L2" s="16">
        <f>COUNTA(#REF!)/2</f>
        <v>0.5</v>
      </c>
      <c r="M2" s="20">
        <v>1</v>
      </c>
      <c r="N2" s="15">
        <v>0</v>
      </c>
      <c r="O2" s="25" t="e">
        <f t="shared" ref="O2:O13" si="0">(D2-K2)/K2</f>
        <v>#REF!</v>
      </c>
      <c r="P2" s="16">
        <f t="shared" ref="P2:P28" si="1">F2-L2</f>
        <v>28.5</v>
      </c>
      <c r="Q2" s="16"/>
      <c r="R2" s="8"/>
    </row>
    <row r="3" spans="1:18" ht="16.5" hidden="1" x14ac:dyDescent="0.3">
      <c r="B3" s="14">
        <v>2</v>
      </c>
      <c r="C3" s="14" t="s">
        <v>350</v>
      </c>
      <c r="D3" s="16">
        <f>'AL-17'!W40</f>
        <v>94.227941176470594</v>
      </c>
      <c r="E3" s="16" t="s">
        <v>563</v>
      </c>
      <c r="F3" s="14">
        <v>18</v>
      </c>
      <c r="G3" s="16">
        <v>81</v>
      </c>
      <c r="H3" s="16">
        <v>18</v>
      </c>
      <c r="I3" s="20">
        <v>1</v>
      </c>
      <c r="J3" s="20">
        <v>0</v>
      </c>
      <c r="K3" s="16" t="e">
        <f>#REF!</f>
        <v>#REF!</v>
      </c>
      <c r="L3" s="16">
        <f>COUNTA(#REF!)/2</f>
        <v>0.5</v>
      </c>
      <c r="M3" s="20">
        <v>1</v>
      </c>
      <c r="N3" s="15">
        <v>0</v>
      </c>
      <c r="O3" s="25" t="e">
        <f t="shared" si="0"/>
        <v>#REF!</v>
      </c>
      <c r="P3" s="16">
        <f t="shared" si="1"/>
        <v>17.5</v>
      </c>
      <c r="Q3" s="16"/>
      <c r="R3" s="9"/>
    </row>
    <row r="4" spans="1:18" ht="16.5" x14ac:dyDescent="0.3">
      <c r="B4" s="14">
        <v>3</v>
      </c>
      <c r="C4" s="14" t="s">
        <v>375</v>
      </c>
      <c r="D4" s="16">
        <f>'AP-17'!W16</f>
        <v>56.166666666666664</v>
      </c>
      <c r="E4" s="56" t="s">
        <v>581</v>
      </c>
      <c r="F4" s="14">
        <v>6</v>
      </c>
      <c r="G4" s="18"/>
      <c r="H4" s="18"/>
      <c r="I4" s="22">
        <v>0.5</v>
      </c>
      <c r="J4" s="22">
        <v>0.5</v>
      </c>
      <c r="K4" s="16" t="e">
        <f>#REF!</f>
        <v>#REF!</v>
      </c>
      <c r="L4" s="16">
        <f>COUNTA(#REF!)/2</f>
        <v>0.5</v>
      </c>
      <c r="M4" s="21">
        <v>0.5</v>
      </c>
      <c r="N4" s="15">
        <v>0.5</v>
      </c>
      <c r="O4" s="25" t="e">
        <f t="shared" si="0"/>
        <v>#REF!</v>
      </c>
      <c r="P4" s="16">
        <f t="shared" si="1"/>
        <v>5.5</v>
      </c>
      <c r="Q4" s="16"/>
      <c r="R4" s="8">
        <v>1</v>
      </c>
    </row>
    <row r="5" spans="1:18" ht="16.5" hidden="1" x14ac:dyDescent="0.3">
      <c r="B5" s="14">
        <v>4</v>
      </c>
      <c r="C5" s="14" t="s">
        <v>365</v>
      </c>
      <c r="D5" s="16">
        <f>'AM-17'!W20</f>
        <v>80.916666666666671</v>
      </c>
      <c r="E5" s="16"/>
      <c r="F5" s="14">
        <v>8</v>
      </c>
      <c r="G5" s="16">
        <v>70</v>
      </c>
      <c r="H5" s="16">
        <v>9</v>
      </c>
      <c r="I5" s="20">
        <v>1</v>
      </c>
      <c r="J5" s="20">
        <v>0</v>
      </c>
      <c r="K5" s="16" t="e">
        <f>#REF!</f>
        <v>#REF!</v>
      </c>
      <c r="L5" s="16">
        <f>COUNTA(#REF!)/2</f>
        <v>0.5</v>
      </c>
      <c r="M5" s="20">
        <v>1</v>
      </c>
      <c r="N5" s="15">
        <v>0</v>
      </c>
      <c r="O5" s="25" t="e">
        <f t="shared" si="0"/>
        <v>#REF!</v>
      </c>
      <c r="P5" s="16">
        <f t="shared" si="1"/>
        <v>7.5</v>
      </c>
      <c r="Q5" s="16"/>
      <c r="R5" s="8">
        <v>2</v>
      </c>
    </row>
    <row r="6" spans="1:18" ht="16.5" hidden="1" x14ac:dyDescent="0.3">
      <c r="B6" s="14">
        <v>5</v>
      </c>
      <c r="C6" s="14" t="s">
        <v>362</v>
      </c>
      <c r="D6" s="16">
        <f>'BA-17'!W26</f>
        <v>86.003787878787875</v>
      </c>
      <c r="E6" s="16"/>
      <c r="F6" s="14">
        <v>11</v>
      </c>
      <c r="G6" s="16">
        <v>78</v>
      </c>
      <c r="H6" s="16">
        <v>9</v>
      </c>
      <c r="I6" s="20">
        <v>1</v>
      </c>
      <c r="J6" s="20">
        <v>0</v>
      </c>
      <c r="K6" s="16" t="e">
        <f>#REF!</f>
        <v>#REF!</v>
      </c>
      <c r="L6" s="16">
        <f>COUNTA(#REF!)/2</f>
        <v>0.5</v>
      </c>
      <c r="M6" s="20">
        <v>1</v>
      </c>
      <c r="N6" s="15">
        <v>0</v>
      </c>
      <c r="O6" s="25" t="e">
        <f t="shared" si="0"/>
        <v>#REF!</v>
      </c>
      <c r="P6" s="16">
        <f t="shared" si="1"/>
        <v>10.5</v>
      </c>
      <c r="Q6" s="16"/>
      <c r="R6" s="8"/>
    </row>
    <row r="7" spans="1:18" ht="16.5" hidden="1" x14ac:dyDescent="0.3">
      <c r="A7" s="39" t="s">
        <v>532</v>
      </c>
      <c r="B7" s="40">
        <v>6</v>
      </c>
      <c r="C7" s="40" t="s">
        <v>368</v>
      </c>
      <c r="D7" s="41">
        <f>'CE-17'!W26</f>
        <v>85.463833194096367</v>
      </c>
      <c r="E7" s="41"/>
      <c r="F7" s="40">
        <v>10</v>
      </c>
      <c r="G7" s="38">
        <v>65</v>
      </c>
      <c r="H7" s="38">
        <v>6</v>
      </c>
      <c r="I7" s="20">
        <v>1</v>
      </c>
      <c r="J7" s="20">
        <v>0</v>
      </c>
      <c r="K7" s="41" t="e">
        <f>#REF!</f>
        <v>#REF!</v>
      </c>
      <c r="L7" s="41">
        <f>COUNTA(#REF!)/2</f>
        <v>0.5</v>
      </c>
      <c r="M7" s="21">
        <v>0.5</v>
      </c>
      <c r="N7" s="15">
        <v>0.5</v>
      </c>
      <c r="O7" s="25" t="e">
        <f t="shared" si="0"/>
        <v>#REF!</v>
      </c>
      <c r="P7" s="16">
        <f t="shared" si="1"/>
        <v>9.5</v>
      </c>
      <c r="Q7" s="16"/>
      <c r="R7" s="8">
        <v>3</v>
      </c>
    </row>
    <row r="8" spans="1:18" ht="16.5" hidden="1" x14ac:dyDescent="0.3">
      <c r="B8" s="14">
        <v>7</v>
      </c>
      <c r="C8" s="14" t="s">
        <v>390</v>
      </c>
      <c r="D8" s="16">
        <f>'DF-17'!W32</f>
        <v>90.666666666666671</v>
      </c>
      <c r="E8" s="16"/>
      <c r="F8" s="14">
        <v>14</v>
      </c>
      <c r="G8" s="18"/>
      <c r="H8" s="18"/>
      <c r="I8" s="20">
        <v>1</v>
      </c>
      <c r="J8" s="20">
        <v>0</v>
      </c>
      <c r="K8" s="16" t="e">
        <f>#REF!</f>
        <v>#REF!</v>
      </c>
      <c r="L8" s="16">
        <f>COUNTA(#REF!)/2</f>
        <v>0.5</v>
      </c>
      <c r="M8" s="20">
        <v>1</v>
      </c>
      <c r="N8" s="15">
        <v>0</v>
      </c>
      <c r="O8" s="25" t="e">
        <f t="shared" si="0"/>
        <v>#REF!</v>
      </c>
      <c r="P8" s="16">
        <f t="shared" si="1"/>
        <v>13.5</v>
      </c>
      <c r="Q8" s="16"/>
      <c r="R8" s="8"/>
    </row>
    <row r="9" spans="1:18" ht="16.5" hidden="1" x14ac:dyDescent="0.3">
      <c r="B9" s="14">
        <v>8</v>
      </c>
      <c r="C9" s="14" t="s">
        <v>366</v>
      </c>
      <c r="D9" s="16">
        <f>'ES-17'!W12</f>
        <v>85.25</v>
      </c>
      <c r="E9" s="16"/>
      <c r="F9" s="14">
        <v>4</v>
      </c>
      <c r="G9" s="16">
        <v>70</v>
      </c>
      <c r="H9" s="16">
        <v>4</v>
      </c>
      <c r="I9" s="20">
        <v>1</v>
      </c>
      <c r="J9" s="20">
        <v>0</v>
      </c>
      <c r="K9" s="16" t="e">
        <f>#REF!</f>
        <v>#REF!</v>
      </c>
      <c r="L9" s="16">
        <f>COUNTA(#REF!)/2</f>
        <v>0.5</v>
      </c>
      <c r="M9" s="22">
        <v>0</v>
      </c>
      <c r="N9" s="15">
        <v>1</v>
      </c>
      <c r="O9" s="25" t="e">
        <f t="shared" si="0"/>
        <v>#REF!</v>
      </c>
      <c r="P9" s="16">
        <f t="shared" si="1"/>
        <v>3.5</v>
      </c>
      <c r="Q9" s="16"/>
      <c r="R9" s="9">
        <v>4</v>
      </c>
    </row>
    <row r="10" spans="1:18" ht="16.5" hidden="1" x14ac:dyDescent="0.3">
      <c r="B10" s="14">
        <v>9</v>
      </c>
      <c r="C10" s="14" t="s">
        <v>340</v>
      </c>
      <c r="D10" s="16">
        <f>'GO-17'!W28</f>
        <v>86.666666666666671</v>
      </c>
      <c r="E10" s="16" t="s">
        <v>563</v>
      </c>
      <c r="F10" s="14">
        <v>12</v>
      </c>
      <c r="G10" s="16">
        <v>93.803571428571431</v>
      </c>
      <c r="H10" s="16">
        <v>7</v>
      </c>
      <c r="I10" s="20">
        <v>1</v>
      </c>
      <c r="J10" s="20">
        <v>0</v>
      </c>
      <c r="K10" s="16" t="e">
        <f>#REF!</f>
        <v>#REF!</v>
      </c>
      <c r="L10" s="16">
        <f>COUNTA(#REF!)/2</f>
        <v>0.5</v>
      </c>
      <c r="M10" s="20">
        <v>1</v>
      </c>
      <c r="N10" s="15">
        <v>0</v>
      </c>
      <c r="O10" s="25" t="e">
        <f t="shared" si="0"/>
        <v>#REF!</v>
      </c>
      <c r="P10" s="16">
        <f t="shared" si="1"/>
        <v>11.5</v>
      </c>
      <c r="Q10" s="16"/>
      <c r="R10" s="8"/>
    </row>
    <row r="11" spans="1:18" ht="16.5" hidden="1" x14ac:dyDescent="0.3">
      <c r="A11" s="26"/>
      <c r="B11" s="14">
        <v>10</v>
      </c>
      <c r="C11" s="14" t="s">
        <v>353</v>
      </c>
      <c r="D11" s="16">
        <f>'MA-17'!W22</f>
        <v>83.056134259259252</v>
      </c>
      <c r="E11" s="16"/>
      <c r="F11" s="14">
        <v>9</v>
      </c>
      <c r="G11" s="16">
        <v>79.916666666666671</v>
      </c>
      <c r="H11" s="16">
        <v>12</v>
      </c>
      <c r="I11" s="20">
        <v>1</v>
      </c>
      <c r="J11" s="20">
        <v>0</v>
      </c>
      <c r="K11" s="16" t="e">
        <f>#REF!</f>
        <v>#REF!</v>
      </c>
      <c r="L11" s="16">
        <f>COUNTA(#REF!)/2</f>
        <v>0.5</v>
      </c>
      <c r="M11" s="20">
        <v>1</v>
      </c>
      <c r="N11" s="15">
        <v>0</v>
      </c>
      <c r="O11" s="25" t="e">
        <f t="shared" si="0"/>
        <v>#REF!</v>
      </c>
      <c r="P11" s="16">
        <f t="shared" si="1"/>
        <v>8.5</v>
      </c>
      <c r="Q11" s="16"/>
      <c r="R11" s="8" t="s">
        <v>337</v>
      </c>
    </row>
    <row r="12" spans="1:18" ht="16.5" hidden="1" x14ac:dyDescent="0.3">
      <c r="B12" s="14">
        <v>11</v>
      </c>
      <c r="C12" s="14" t="s">
        <v>339</v>
      </c>
      <c r="D12" s="16">
        <f>'MT-17'!W26</f>
        <v>88.333333333333329</v>
      </c>
      <c r="E12" s="16" t="s">
        <v>563</v>
      </c>
      <c r="F12" s="14">
        <v>11</v>
      </c>
      <c r="G12" s="16">
        <v>90.833333333333329</v>
      </c>
      <c r="H12" s="16">
        <v>10</v>
      </c>
      <c r="I12" s="20">
        <v>1</v>
      </c>
      <c r="J12" s="20">
        <v>0</v>
      </c>
      <c r="K12" s="16" t="e">
        <f>#REF!</f>
        <v>#REF!</v>
      </c>
      <c r="L12" s="16">
        <f>COUNTA(#REF!)/2</f>
        <v>0.5</v>
      </c>
      <c r="M12" s="20">
        <v>1</v>
      </c>
      <c r="N12" s="15">
        <v>0</v>
      </c>
      <c r="O12" s="25" t="e">
        <f t="shared" si="0"/>
        <v>#REF!</v>
      </c>
      <c r="P12" s="16">
        <f t="shared" si="1"/>
        <v>10.5</v>
      </c>
      <c r="Q12" s="16"/>
      <c r="R12" s="8"/>
    </row>
    <row r="13" spans="1:18" ht="16.5" hidden="1" x14ac:dyDescent="0.3">
      <c r="B13" s="14">
        <v>12</v>
      </c>
      <c r="C13" s="14" t="s">
        <v>341</v>
      </c>
      <c r="D13" s="16">
        <f>'MS-17'!W28</f>
        <v>91.833333333333329</v>
      </c>
      <c r="E13" s="16"/>
      <c r="F13" s="14">
        <v>12</v>
      </c>
      <c r="G13" s="16">
        <v>93.666666666666671</v>
      </c>
      <c r="H13" s="16">
        <v>12</v>
      </c>
      <c r="I13" s="20">
        <v>1</v>
      </c>
      <c r="J13" s="20">
        <v>0</v>
      </c>
      <c r="K13" s="16" t="e">
        <f>#REF!</f>
        <v>#REF!</v>
      </c>
      <c r="L13" s="16">
        <f>COUNTA(#REF!)/2</f>
        <v>0.5</v>
      </c>
      <c r="M13" s="20">
        <v>1</v>
      </c>
      <c r="N13" s="15">
        <v>0</v>
      </c>
      <c r="O13" s="25" t="e">
        <f t="shared" si="0"/>
        <v>#REF!</v>
      </c>
      <c r="P13" s="16">
        <f t="shared" si="1"/>
        <v>11.5</v>
      </c>
      <c r="Q13" s="16"/>
      <c r="R13" s="9"/>
    </row>
    <row r="14" spans="1:18" ht="16.5" hidden="1" x14ac:dyDescent="0.3">
      <c r="B14" s="14">
        <v>13</v>
      </c>
      <c r="C14" s="14" t="s">
        <v>346</v>
      </c>
      <c r="D14" s="16">
        <f>'MG-17'!W74</f>
        <v>80.153468567251437</v>
      </c>
      <c r="E14" s="16"/>
      <c r="F14" s="14">
        <v>35</v>
      </c>
      <c r="G14" s="27">
        <v>90</v>
      </c>
      <c r="H14" s="27">
        <v>8.5</v>
      </c>
      <c r="I14" s="20">
        <v>1</v>
      </c>
      <c r="J14" s="20">
        <v>0</v>
      </c>
      <c r="K14" s="16" t="e">
        <f>#REF!</f>
        <v>#REF!</v>
      </c>
      <c r="L14" s="16">
        <f>COUNTA(#REF!)/2</f>
        <v>0.5</v>
      </c>
      <c r="M14" s="20">
        <v>1</v>
      </c>
      <c r="N14" s="15">
        <v>0</v>
      </c>
      <c r="O14" s="25" t="e">
        <f>(#REF!-K14)/K14</f>
        <v>#REF!</v>
      </c>
      <c r="P14" s="16">
        <f t="shared" si="1"/>
        <v>34.5</v>
      </c>
      <c r="Q14" s="16"/>
      <c r="R14" s="8">
        <v>5</v>
      </c>
    </row>
    <row r="15" spans="1:18" ht="16.5" hidden="1" x14ac:dyDescent="0.3">
      <c r="B15" s="40">
        <v>14</v>
      </c>
      <c r="C15" s="40" t="s">
        <v>348</v>
      </c>
      <c r="D15" s="41">
        <f>'PA-17'!W28</f>
        <v>95.083333333333329</v>
      </c>
      <c r="E15" s="41"/>
      <c r="F15" s="40">
        <v>12</v>
      </c>
      <c r="G15" s="16">
        <v>85</v>
      </c>
      <c r="H15" s="16">
        <v>7.5</v>
      </c>
      <c r="I15" s="20">
        <v>1</v>
      </c>
      <c r="J15" s="20">
        <v>0</v>
      </c>
      <c r="K15" s="41" t="e">
        <f>#REF!</f>
        <v>#REF!</v>
      </c>
      <c r="L15" s="41">
        <f>COUNTA(#REF!)/2</f>
        <v>0.5</v>
      </c>
      <c r="M15" s="21">
        <v>0.65</v>
      </c>
      <c r="N15" s="15">
        <v>0.35</v>
      </c>
      <c r="O15" s="25" t="e">
        <f t="shared" ref="O15:O21" si="2">(D15-K15)/K15</f>
        <v>#REF!</v>
      </c>
      <c r="P15" s="16">
        <f t="shared" si="1"/>
        <v>11.5</v>
      </c>
      <c r="Q15" s="16"/>
      <c r="R15" s="8">
        <v>6</v>
      </c>
    </row>
    <row r="16" spans="1:18" ht="16.5" x14ac:dyDescent="0.3">
      <c r="B16" s="14">
        <v>15</v>
      </c>
      <c r="C16" s="14" t="s">
        <v>344</v>
      </c>
      <c r="D16" s="16">
        <f>'PB-17'!W16</f>
        <v>90.484848484848484</v>
      </c>
      <c r="E16" s="8" t="s">
        <v>583</v>
      </c>
      <c r="F16" s="14">
        <v>6</v>
      </c>
      <c r="G16" s="16">
        <v>92</v>
      </c>
      <c r="H16" s="16">
        <v>5</v>
      </c>
      <c r="I16" s="20">
        <v>1</v>
      </c>
      <c r="J16" s="22">
        <v>0.1</v>
      </c>
      <c r="K16" s="16" t="e">
        <f>#REF!</f>
        <v>#REF!</v>
      </c>
      <c r="L16" s="16">
        <f>COUNTA(#REF!)/2</f>
        <v>0.5</v>
      </c>
      <c r="M16" s="20">
        <v>1</v>
      </c>
      <c r="N16" s="15">
        <v>0</v>
      </c>
      <c r="O16" s="25" t="e">
        <f t="shared" si="2"/>
        <v>#REF!</v>
      </c>
      <c r="P16" s="16">
        <f t="shared" si="1"/>
        <v>5.5</v>
      </c>
      <c r="Q16" s="16"/>
      <c r="R16" s="8"/>
    </row>
    <row r="17" spans="2:22" ht="16.5" x14ac:dyDescent="0.3">
      <c r="B17" s="14">
        <v>16</v>
      </c>
      <c r="C17" s="14" t="s">
        <v>352</v>
      </c>
      <c r="D17" s="16">
        <f>'PR-17'!W32</f>
        <v>85.371527777777771</v>
      </c>
      <c r="E17" s="56" t="s">
        <v>558</v>
      </c>
      <c r="F17" s="14">
        <v>14</v>
      </c>
      <c r="G17" s="16">
        <v>80.25</v>
      </c>
      <c r="H17" s="16">
        <v>13</v>
      </c>
      <c r="I17" s="20">
        <v>1</v>
      </c>
      <c r="J17" s="22">
        <v>0.1</v>
      </c>
      <c r="K17" s="16" t="e">
        <f>#REF!</f>
        <v>#REF!</v>
      </c>
      <c r="L17" s="16">
        <f>COUNTA(#REF!)/2</f>
        <v>0.5</v>
      </c>
      <c r="M17" s="20">
        <v>1</v>
      </c>
      <c r="N17" s="15">
        <v>0</v>
      </c>
      <c r="O17" s="25" t="e">
        <f t="shared" si="2"/>
        <v>#REF!</v>
      </c>
      <c r="P17" s="16">
        <f t="shared" si="1"/>
        <v>13.5</v>
      </c>
      <c r="Q17" s="16"/>
      <c r="R17" s="8"/>
    </row>
    <row r="18" spans="2:22" ht="16.5" hidden="1" x14ac:dyDescent="0.3">
      <c r="B18" s="14">
        <v>17</v>
      </c>
      <c r="C18" s="14" t="s">
        <v>363</v>
      </c>
      <c r="D18" s="16">
        <f>'PE-17'!W50</f>
        <v>83.166666666666671</v>
      </c>
      <c r="E18" s="16"/>
      <c r="F18" s="14">
        <v>23</v>
      </c>
      <c r="G18" s="16">
        <v>78</v>
      </c>
      <c r="H18" s="16">
        <v>12</v>
      </c>
      <c r="I18" s="20">
        <v>1</v>
      </c>
      <c r="J18" s="20">
        <v>0</v>
      </c>
      <c r="K18" s="16" t="e">
        <f>#REF!</f>
        <v>#REF!</v>
      </c>
      <c r="L18" s="16">
        <f>COUNTA(#REF!)/2</f>
        <v>0.5</v>
      </c>
      <c r="M18" s="20">
        <v>1</v>
      </c>
      <c r="N18" s="15">
        <v>0</v>
      </c>
      <c r="O18" s="25" t="e">
        <f t="shared" si="2"/>
        <v>#REF!</v>
      </c>
      <c r="P18" s="16">
        <f t="shared" si="1"/>
        <v>22.5</v>
      </c>
      <c r="Q18" s="16"/>
      <c r="R18" s="8">
        <v>7</v>
      </c>
      <c r="U18" s="12"/>
      <c r="V18" s="12"/>
    </row>
    <row r="19" spans="2:22" ht="16.5" hidden="1" x14ac:dyDescent="0.3">
      <c r="B19" s="14">
        <v>18</v>
      </c>
      <c r="C19" s="14" t="s">
        <v>361</v>
      </c>
      <c r="D19" s="16">
        <f>'PI17'!W30</f>
        <v>81.859532828282823</v>
      </c>
      <c r="E19" s="16" t="s">
        <v>563</v>
      </c>
      <c r="F19" s="14">
        <v>13</v>
      </c>
      <c r="G19" s="16">
        <v>82</v>
      </c>
      <c r="H19" s="16">
        <v>11</v>
      </c>
      <c r="I19" s="20">
        <v>1</v>
      </c>
      <c r="J19" s="20">
        <v>0</v>
      </c>
      <c r="K19" s="16" t="e">
        <f>#REF!</f>
        <v>#REF!</v>
      </c>
      <c r="L19" s="16">
        <f>COUNTA(#REF!)/2</f>
        <v>0.5</v>
      </c>
      <c r="M19" s="22">
        <v>0</v>
      </c>
      <c r="N19" s="15">
        <v>1</v>
      </c>
      <c r="O19" s="25" t="e">
        <f t="shared" si="2"/>
        <v>#REF!</v>
      </c>
      <c r="P19" s="16">
        <f t="shared" si="1"/>
        <v>12.5</v>
      </c>
      <c r="Q19" s="16"/>
      <c r="R19" s="8">
        <v>8</v>
      </c>
      <c r="U19" s="12"/>
      <c r="V19" s="12"/>
    </row>
    <row r="20" spans="2:22" ht="16.5" x14ac:dyDescent="0.3">
      <c r="B20" s="14">
        <v>19</v>
      </c>
      <c r="C20" s="14" t="s">
        <v>367</v>
      </c>
      <c r="D20" s="16">
        <f>'RJ-17'!W14</f>
        <v>89.908333333333317</v>
      </c>
      <c r="E20" s="56" t="s">
        <v>584</v>
      </c>
      <c r="F20" s="14">
        <v>9</v>
      </c>
      <c r="G20" s="16">
        <v>69.82916666666668</v>
      </c>
      <c r="H20" s="16">
        <v>10</v>
      </c>
      <c r="I20" s="20">
        <v>1</v>
      </c>
      <c r="J20" s="22">
        <v>0.5</v>
      </c>
      <c r="K20" s="16" t="e">
        <f>#REF!</f>
        <v>#REF!</v>
      </c>
      <c r="L20" s="16">
        <f>COUNTA(#REF!)/2</f>
        <v>0.5</v>
      </c>
      <c r="M20" s="22">
        <v>0</v>
      </c>
      <c r="N20" s="15">
        <v>1</v>
      </c>
      <c r="O20" s="25" t="e">
        <f t="shared" si="2"/>
        <v>#REF!</v>
      </c>
      <c r="P20" s="16">
        <f t="shared" si="1"/>
        <v>8.5</v>
      </c>
      <c r="Q20" s="16"/>
      <c r="R20" s="8">
        <v>9</v>
      </c>
    </row>
    <row r="21" spans="2:22" ht="16.5" hidden="1" x14ac:dyDescent="0.3">
      <c r="B21" s="14">
        <v>20</v>
      </c>
      <c r="C21" s="14" t="s">
        <v>349</v>
      </c>
      <c r="D21" s="16">
        <f>'RN-17'!W26</f>
        <v>58.25</v>
      </c>
      <c r="E21" s="14" t="s">
        <v>582</v>
      </c>
      <c r="F21" s="14">
        <v>11</v>
      </c>
      <c r="G21" s="16">
        <v>83</v>
      </c>
      <c r="H21" s="16">
        <v>6</v>
      </c>
      <c r="I21" s="22">
        <v>0.5</v>
      </c>
      <c r="J21" s="20">
        <v>0</v>
      </c>
      <c r="K21" s="16" t="e">
        <f>#REF!</f>
        <v>#REF!</v>
      </c>
      <c r="L21" s="16">
        <f>COUNTA(#REF!)/2</f>
        <v>0.5</v>
      </c>
      <c r="M21" s="20">
        <v>1</v>
      </c>
      <c r="N21" s="15">
        <v>0</v>
      </c>
      <c r="O21" s="25" t="e">
        <f t="shared" si="2"/>
        <v>#REF!</v>
      </c>
      <c r="P21" s="16">
        <f t="shared" si="1"/>
        <v>10.5</v>
      </c>
      <c r="Q21" s="16"/>
      <c r="R21" s="9">
        <v>10</v>
      </c>
      <c r="U21" s="13"/>
    </row>
    <row r="22" spans="2:22" ht="16.5" x14ac:dyDescent="0.3">
      <c r="B22" s="14">
        <v>21</v>
      </c>
      <c r="C22" s="14" t="s">
        <v>351</v>
      </c>
      <c r="D22" s="16">
        <f>'RS-17'!W47</f>
        <v>74.560805422647533</v>
      </c>
      <c r="E22" s="56" t="s">
        <v>580</v>
      </c>
      <c r="F22" s="14">
        <v>22</v>
      </c>
      <c r="G22" s="16">
        <v>81.180555555555557</v>
      </c>
      <c r="H22" s="16">
        <v>18</v>
      </c>
      <c r="I22" s="21">
        <v>0.8</v>
      </c>
      <c r="J22" s="21">
        <v>0.2</v>
      </c>
      <c r="K22" s="16" t="e">
        <f>#REF!</f>
        <v>#REF!</v>
      </c>
      <c r="L22" s="16">
        <f>COUNTA(#REF!)/2</f>
        <v>0.5</v>
      </c>
      <c r="M22" s="20">
        <v>1</v>
      </c>
      <c r="N22" s="15">
        <v>0</v>
      </c>
      <c r="O22" s="25" t="e">
        <f>(#REF!-K22)/K22</f>
        <v>#REF!</v>
      </c>
      <c r="P22" s="16">
        <f t="shared" si="1"/>
        <v>21.5</v>
      </c>
      <c r="Q22" s="16"/>
      <c r="R22" s="8"/>
    </row>
    <row r="23" spans="2:22" ht="16.5" hidden="1" x14ac:dyDescent="0.3">
      <c r="B23" s="14">
        <v>22</v>
      </c>
      <c r="C23" s="14" t="s">
        <v>345</v>
      </c>
      <c r="D23" s="16">
        <f>'RO-17'!W32</f>
        <v>85.200053418803407</v>
      </c>
      <c r="E23" s="16" t="s">
        <v>558</v>
      </c>
      <c r="F23" s="14">
        <v>14</v>
      </c>
      <c r="G23" s="16">
        <v>91.416666666666671</v>
      </c>
      <c r="H23" s="16">
        <v>12</v>
      </c>
      <c r="I23" s="20">
        <v>1</v>
      </c>
      <c r="J23" s="20">
        <v>0</v>
      </c>
      <c r="K23" s="16" t="e">
        <f>#REF!</f>
        <v>#REF!</v>
      </c>
      <c r="L23" s="16">
        <f>COUNTA(#REF!)/2</f>
        <v>0.5</v>
      </c>
      <c r="M23" s="20">
        <v>1</v>
      </c>
      <c r="N23" s="15">
        <v>0</v>
      </c>
      <c r="O23" s="25" t="e">
        <f t="shared" ref="O23:O28" si="3">(D23-K23)/K23</f>
        <v>#REF!</v>
      </c>
      <c r="P23" s="16">
        <f t="shared" si="1"/>
        <v>13.5</v>
      </c>
      <c r="Q23" s="16"/>
      <c r="R23" s="8"/>
    </row>
    <row r="24" spans="2:22" ht="16.5" hidden="1" x14ac:dyDescent="0.3">
      <c r="B24" s="14">
        <v>23</v>
      </c>
      <c r="C24" s="14" t="s">
        <v>343</v>
      </c>
      <c r="D24" s="16">
        <f>'RR-17'!W26</f>
        <v>97</v>
      </c>
      <c r="E24" s="16"/>
      <c r="F24" s="14">
        <v>11</v>
      </c>
      <c r="G24" s="16">
        <v>92.75</v>
      </c>
      <c r="H24" s="16">
        <v>11</v>
      </c>
      <c r="I24" s="20">
        <v>1</v>
      </c>
      <c r="J24" s="20">
        <v>0</v>
      </c>
      <c r="K24" s="16" t="e">
        <f>#REF!</f>
        <v>#REF!</v>
      </c>
      <c r="L24" s="16">
        <f>COUNTA(#REF!)/2</f>
        <v>0.5</v>
      </c>
      <c r="M24" s="20">
        <v>1</v>
      </c>
      <c r="N24" s="15">
        <v>0</v>
      </c>
      <c r="O24" s="25" t="e">
        <f t="shared" si="3"/>
        <v>#REF!</v>
      </c>
      <c r="P24" s="16">
        <f t="shared" si="1"/>
        <v>10.5</v>
      </c>
      <c r="Q24" s="16"/>
      <c r="R24" s="9"/>
    </row>
    <row r="25" spans="2:22" ht="16.5" hidden="1" x14ac:dyDescent="0.3">
      <c r="B25" s="14">
        <v>24</v>
      </c>
      <c r="C25" s="14" t="s">
        <v>347</v>
      </c>
      <c r="D25" s="16">
        <f>'SC-17'!W86</f>
        <v>85.609908536585365</v>
      </c>
      <c r="E25" s="16"/>
      <c r="F25" s="14">
        <v>41</v>
      </c>
      <c r="G25" s="16">
        <v>86.416666666666671</v>
      </c>
      <c r="H25" s="16">
        <v>41</v>
      </c>
      <c r="I25" s="20">
        <v>1</v>
      </c>
      <c r="J25" s="20">
        <v>0</v>
      </c>
      <c r="K25" s="16" t="e">
        <f>#REF!</f>
        <v>#REF!</v>
      </c>
      <c r="L25" s="16">
        <f>COUNTA(#REF!)/2</f>
        <v>0.5</v>
      </c>
      <c r="M25" s="20">
        <v>1</v>
      </c>
      <c r="N25" s="15">
        <v>0</v>
      </c>
      <c r="O25" s="25" t="e">
        <f t="shared" si="3"/>
        <v>#REF!</v>
      </c>
      <c r="P25" s="16">
        <f t="shared" si="1"/>
        <v>40.5</v>
      </c>
      <c r="Q25" s="16"/>
      <c r="R25" s="8"/>
    </row>
    <row r="26" spans="2:22" ht="16.5" hidden="1" x14ac:dyDescent="0.3">
      <c r="B26" s="14">
        <v>25</v>
      </c>
      <c r="C26" s="14" t="s">
        <v>470</v>
      </c>
      <c r="D26" s="16">
        <f>'SP-17'!W44</f>
        <v>79.916666666666671</v>
      </c>
      <c r="E26" s="16"/>
      <c r="F26" s="14">
        <v>20</v>
      </c>
      <c r="G26" s="18"/>
      <c r="H26" s="18"/>
      <c r="I26" s="20">
        <v>1</v>
      </c>
      <c r="J26" s="20">
        <v>0</v>
      </c>
      <c r="K26" s="16" t="e">
        <f>#REF!</f>
        <v>#REF!</v>
      </c>
      <c r="L26" s="16">
        <f>COUNTA(#REF!)/2</f>
        <v>0.5</v>
      </c>
      <c r="M26" s="20">
        <v>1</v>
      </c>
      <c r="N26" s="15">
        <v>0</v>
      </c>
      <c r="O26" s="47" t="e">
        <f t="shared" si="3"/>
        <v>#REF!</v>
      </c>
      <c r="P26" s="48">
        <f t="shared" si="1"/>
        <v>19.5</v>
      </c>
      <c r="Q26" s="48"/>
      <c r="R26" s="55"/>
    </row>
    <row r="27" spans="2:22" ht="16.5" hidden="1" x14ac:dyDescent="0.3">
      <c r="B27" s="14">
        <v>26</v>
      </c>
      <c r="C27" s="14" t="s">
        <v>364</v>
      </c>
      <c r="D27" s="16">
        <f>'SE-17'!W20</f>
        <v>84.5</v>
      </c>
      <c r="E27" s="16" t="s">
        <v>563</v>
      </c>
      <c r="F27" s="14">
        <v>8</v>
      </c>
      <c r="G27" s="16">
        <v>75</v>
      </c>
      <c r="H27" s="16">
        <v>8.5</v>
      </c>
      <c r="I27" s="20">
        <v>1</v>
      </c>
      <c r="J27" s="20">
        <v>0</v>
      </c>
      <c r="K27" s="16" t="e">
        <f>#REF!</f>
        <v>#REF!</v>
      </c>
      <c r="L27" s="16">
        <f>COUNTA(#REF!)/2</f>
        <v>0.5</v>
      </c>
      <c r="M27" s="20">
        <v>1</v>
      </c>
      <c r="N27" s="15">
        <v>0</v>
      </c>
      <c r="O27" s="25" t="e">
        <f t="shared" si="3"/>
        <v>#REF!</v>
      </c>
      <c r="P27" s="16">
        <f t="shared" si="1"/>
        <v>7.5</v>
      </c>
      <c r="Q27" s="16"/>
      <c r="R27" s="9"/>
    </row>
    <row r="28" spans="2:22" ht="16.5" hidden="1" x14ac:dyDescent="0.3">
      <c r="B28" s="14">
        <v>27</v>
      </c>
      <c r="C28" s="14" t="s">
        <v>342</v>
      </c>
      <c r="D28" s="16">
        <f>'TO-17'!X32</f>
        <v>97.15384615384616</v>
      </c>
      <c r="E28" s="16"/>
      <c r="F28" s="14">
        <v>14</v>
      </c>
      <c r="G28" s="16">
        <v>92.833333333333329</v>
      </c>
      <c r="H28" s="16">
        <v>15</v>
      </c>
      <c r="I28" s="20">
        <v>1</v>
      </c>
      <c r="J28" s="20">
        <v>0</v>
      </c>
      <c r="K28" s="16" t="e">
        <f>#REF!</f>
        <v>#REF!</v>
      </c>
      <c r="L28" s="16">
        <f>COUNTA(#REF!)/2</f>
        <v>0.5</v>
      </c>
      <c r="M28" s="20">
        <v>1</v>
      </c>
      <c r="N28" s="15">
        <v>0</v>
      </c>
      <c r="O28" s="25" t="e">
        <f t="shared" si="3"/>
        <v>#REF!</v>
      </c>
      <c r="P28" s="16">
        <f t="shared" si="1"/>
        <v>13.5</v>
      </c>
      <c r="Q28" s="16"/>
      <c r="R28" s="9"/>
    </row>
    <row r="29" spans="2:22" ht="16.5" hidden="1" x14ac:dyDescent="0.3">
      <c r="B29" s="43"/>
      <c r="C29" s="44" t="s">
        <v>337</v>
      </c>
      <c r="D29" s="54">
        <f>SUM(D2:D28)/27</f>
        <v>84.38025472469208</v>
      </c>
      <c r="E29" s="45"/>
      <c r="F29" s="46">
        <f>SUM(F2:F28)</f>
        <v>397</v>
      </c>
      <c r="G29" s="23" t="e">
        <f>AVERAGE(#REF!)</f>
        <v>#REF!</v>
      </c>
      <c r="H29" s="23" t="e">
        <f>SUM(#REF!)</f>
        <v>#REF!</v>
      </c>
      <c r="I29" s="17" t="e">
        <f>AVERAGE(#REF!)</f>
        <v>#REF!</v>
      </c>
      <c r="J29" s="23"/>
      <c r="K29" s="23" t="e">
        <f>AVERAGE(K1:K1)</f>
        <v>#DIV/0!</v>
      </c>
      <c r="L29" s="23">
        <f>SUM(L1:L1)</f>
        <v>0</v>
      </c>
      <c r="M29" s="24" t="e">
        <f>AVERAGE(M1:M1)</f>
        <v>#DIV/0!</v>
      </c>
      <c r="N29" s="17"/>
      <c r="O29" s="17"/>
      <c r="P29" s="17"/>
      <c r="Q29" s="17"/>
      <c r="R29" s="49"/>
    </row>
    <row r="33" spans="7:7" x14ac:dyDescent="0.25">
      <c r="G33">
        <f>80-69.5</f>
        <v>10.5</v>
      </c>
    </row>
  </sheetData>
  <autoFilter ref="A1:V29" xr:uid="{00000000-0009-0000-0000-000002000000}">
    <filterColumn colId="9">
      <filters>
        <filter val="10%"/>
        <filter val="35%"/>
        <filter val="50%"/>
      </filters>
    </filterColumn>
    <sortState xmlns:xlrd2="http://schemas.microsoft.com/office/spreadsheetml/2017/richdata2" ref="A2:V28">
      <sortCondition ref="C1:C28"/>
    </sortState>
  </autoFilter>
  <printOptions horizontalCentered="1"/>
  <pageMargins left="0.19685039370078741" right="0.19685039370078741" top="0.39370078740157483" bottom="0.19685039370078741" header="0.19685039370078741" footer="0.19685039370078741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48"/>
  <sheetViews>
    <sheetView showGridLines="0" workbookViewId="0">
      <pane ySplit="3" topLeftCell="A7" activePane="bottomLeft" state="frozen"/>
      <selection pane="bottomLeft" activeCell="Z29" sqref="Z29"/>
    </sheetView>
  </sheetViews>
  <sheetFormatPr defaultRowHeight="15" x14ac:dyDescent="0.25"/>
  <cols>
    <col min="1" max="1" width="10" bestFit="1" customWidth="1"/>
    <col min="2" max="2" width="16.4257812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9.85546875" bestFit="1" customWidth="1"/>
    <col min="8" max="8" width="3.85546875" bestFit="1" customWidth="1"/>
    <col min="9" max="9" width="2.5703125" bestFit="1" customWidth="1"/>
    <col min="10" max="10" width="6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6.28515625" customWidth="1"/>
  </cols>
  <sheetData>
    <row r="1" spans="1:23" s="1" customFormat="1" ht="12.75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</row>
    <row r="2" spans="1:23" s="1" customFormat="1" ht="12.75" x14ac:dyDescent="0.2">
      <c r="A2" s="134" t="s">
        <v>484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71"/>
    </row>
    <row r="3" spans="1:23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1" t="s">
        <v>338</v>
      </c>
    </row>
    <row r="4" spans="1:23" s="1" customFormat="1" ht="12" x14ac:dyDescent="0.2">
      <c r="A4" s="29">
        <v>39870000</v>
      </c>
      <c r="B4" s="29" t="s">
        <v>71</v>
      </c>
      <c r="C4" s="29" t="s">
        <v>12</v>
      </c>
      <c r="D4" s="29" t="s">
        <v>13</v>
      </c>
      <c r="E4" s="29" t="s">
        <v>14</v>
      </c>
      <c r="F4" s="29" t="s">
        <v>72</v>
      </c>
      <c r="G4" s="29" t="s">
        <v>16</v>
      </c>
      <c r="H4" s="29" t="s">
        <v>17</v>
      </c>
      <c r="I4" s="29" t="s">
        <v>73</v>
      </c>
      <c r="J4" s="30">
        <v>35278</v>
      </c>
      <c r="K4" s="32">
        <v>93</v>
      </c>
      <c r="L4" s="31">
        <v>77</v>
      </c>
      <c r="M4" s="32">
        <v>92</v>
      </c>
      <c r="N4" s="32">
        <v>95</v>
      </c>
      <c r="O4" s="33">
        <v>89</v>
      </c>
      <c r="P4" s="32">
        <v>100</v>
      </c>
      <c r="Q4" s="32">
        <v>100</v>
      </c>
      <c r="R4" s="32">
        <v>100</v>
      </c>
      <c r="S4" s="32">
        <v>99</v>
      </c>
      <c r="T4" s="32">
        <v>98</v>
      </c>
      <c r="U4" s="32">
        <v>98</v>
      </c>
      <c r="V4" s="32">
        <v>100</v>
      </c>
      <c r="W4" s="103">
        <f>AVERAGE(K4:V4)</f>
        <v>95.083333333333329</v>
      </c>
    </row>
    <row r="5" spans="1:23" s="1" customFormat="1" ht="12" x14ac:dyDescent="0.2">
      <c r="A5" s="29">
        <v>936110</v>
      </c>
      <c r="B5" s="29" t="s">
        <v>71</v>
      </c>
      <c r="C5" s="29" t="s">
        <v>19</v>
      </c>
      <c r="D5" s="29" t="s">
        <v>13</v>
      </c>
      <c r="E5" s="29" t="s">
        <v>14</v>
      </c>
      <c r="F5" s="29" t="s">
        <v>72</v>
      </c>
      <c r="G5" s="29" t="s">
        <v>20</v>
      </c>
      <c r="H5" s="29" t="s">
        <v>17</v>
      </c>
      <c r="I5" s="29" t="s">
        <v>73</v>
      </c>
      <c r="J5" s="30">
        <v>35278</v>
      </c>
      <c r="K5" s="32">
        <v>98</v>
      </c>
      <c r="L5" s="32">
        <v>94</v>
      </c>
      <c r="M5" s="32">
        <v>99</v>
      </c>
      <c r="N5" s="32">
        <v>99</v>
      </c>
      <c r="O5" s="32">
        <v>97</v>
      </c>
      <c r="P5" s="32">
        <v>100</v>
      </c>
      <c r="Q5" s="32">
        <v>100</v>
      </c>
      <c r="R5" s="32">
        <v>100</v>
      </c>
      <c r="S5" s="32">
        <v>98</v>
      </c>
      <c r="T5" s="32">
        <v>98</v>
      </c>
      <c r="U5" s="32">
        <v>98</v>
      </c>
      <c r="V5" s="32">
        <v>99</v>
      </c>
      <c r="W5" s="104">
        <f t="shared" ref="W5:W39" si="0">AVERAGE(K5:V5)</f>
        <v>98.333333333333329</v>
      </c>
    </row>
    <row r="6" spans="1:23" s="1" customFormat="1" ht="12" x14ac:dyDescent="0.2">
      <c r="A6" s="29">
        <v>39800000</v>
      </c>
      <c r="B6" s="29" t="s">
        <v>74</v>
      </c>
      <c r="C6" s="29" t="s">
        <v>12</v>
      </c>
      <c r="D6" s="29" t="s">
        <v>13</v>
      </c>
      <c r="E6" s="29" t="s">
        <v>14</v>
      </c>
      <c r="F6" s="29" t="s">
        <v>72</v>
      </c>
      <c r="G6" s="29" t="s">
        <v>16</v>
      </c>
      <c r="H6" s="29" t="s">
        <v>17</v>
      </c>
      <c r="I6" s="29" t="s">
        <v>75</v>
      </c>
      <c r="J6" s="30">
        <v>40634</v>
      </c>
      <c r="K6" s="32">
        <v>97</v>
      </c>
      <c r="L6" s="31">
        <v>18</v>
      </c>
      <c r="M6" s="31">
        <v>0</v>
      </c>
      <c r="N6" s="31">
        <v>62</v>
      </c>
      <c r="O6" s="32">
        <v>100</v>
      </c>
      <c r="P6" s="32">
        <v>100</v>
      </c>
      <c r="Q6" s="32">
        <v>99</v>
      </c>
      <c r="R6" s="32">
        <v>99</v>
      </c>
      <c r="S6" s="32">
        <v>99</v>
      </c>
      <c r="T6" s="32">
        <v>97</v>
      </c>
      <c r="U6" s="32">
        <v>93</v>
      </c>
      <c r="V6" s="32">
        <v>94</v>
      </c>
      <c r="W6" s="104">
        <f t="shared" si="0"/>
        <v>79.833333333333329</v>
      </c>
    </row>
    <row r="7" spans="1:23" s="1" customFormat="1" ht="12" x14ac:dyDescent="0.2">
      <c r="A7" s="29">
        <v>936119</v>
      </c>
      <c r="B7" s="29" t="s">
        <v>74</v>
      </c>
      <c r="C7" s="29" t="s">
        <v>19</v>
      </c>
      <c r="D7" s="29" t="s">
        <v>13</v>
      </c>
      <c r="E7" s="29" t="s">
        <v>14</v>
      </c>
      <c r="F7" s="29" t="s">
        <v>72</v>
      </c>
      <c r="G7" s="29" t="s">
        <v>20</v>
      </c>
      <c r="H7" s="29" t="s">
        <v>17</v>
      </c>
      <c r="I7" s="29" t="s">
        <v>75</v>
      </c>
      <c r="J7" s="30">
        <v>40634</v>
      </c>
      <c r="K7" s="32">
        <v>98</v>
      </c>
      <c r="L7" s="32">
        <v>98</v>
      </c>
      <c r="M7" s="32">
        <v>97</v>
      </c>
      <c r="N7" s="32">
        <v>100</v>
      </c>
      <c r="O7" s="32">
        <v>100</v>
      </c>
      <c r="P7" s="32">
        <v>100</v>
      </c>
      <c r="Q7" s="32">
        <v>99</v>
      </c>
      <c r="R7" s="32">
        <v>99</v>
      </c>
      <c r="S7" s="32">
        <v>99</v>
      </c>
      <c r="T7" s="32">
        <v>96</v>
      </c>
      <c r="U7" s="32">
        <v>95</v>
      </c>
      <c r="V7" s="32">
        <v>96</v>
      </c>
      <c r="W7" s="104">
        <f t="shared" si="0"/>
        <v>98.083333333333329</v>
      </c>
    </row>
    <row r="8" spans="1:23" s="1" customFormat="1" ht="12" x14ac:dyDescent="0.2">
      <c r="A8" s="29">
        <v>39863000</v>
      </c>
      <c r="B8" s="29" t="s">
        <v>76</v>
      </c>
      <c r="C8" s="29" t="s">
        <v>12</v>
      </c>
      <c r="D8" s="29" t="s">
        <v>13</v>
      </c>
      <c r="E8" s="29" t="s">
        <v>14</v>
      </c>
      <c r="F8" s="29" t="s">
        <v>77</v>
      </c>
      <c r="G8" s="29" t="s">
        <v>27</v>
      </c>
      <c r="H8" s="29" t="s">
        <v>78</v>
      </c>
      <c r="I8" s="29" t="s">
        <v>73</v>
      </c>
      <c r="J8" s="30">
        <v>40940</v>
      </c>
      <c r="K8" s="33">
        <v>89</v>
      </c>
      <c r="L8" s="32">
        <v>100</v>
      </c>
      <c r="M8" s="32">
        <v>100</v>
      </c>
      <c r="N8" s="32">
        <v>100</v>
      </c>
      <c r="O8" s="32">
        <v>99</v>
      </c>
      <c r="P8" s="32">
        <v>100</v>
      </c>
      <c r="Q8" s="32">
        <v>100</v>
      </c>
      <c r="R8" s="32">
        <v>100</v>
      </c>
      <c r="S8" s="32">
        <v>100</v>
      </c>
      <c r="T8" s="32">
        <v>100</v>
      </c>
      <c r="U8" s="32">
        <v>97</v>
      </c>
      <c r="V8" s="33">
        <v>85</v>
      </c>
      <c r="W8" s="104">
        <f t="shared" si="0"/>
        <v>97.5</v>
      </c>
    </row>
    <row r="9" spans="1:23" s="1" customFormat="1" ht="12" x14ac:dyDescent="0.2">
      <c r="A9" s="29">
        <v>936122</v>
      </c>
      <c r="B9" s="29" t="s">
        <v>76</v>
      </c>
      <c r="C9" s="29" t="s">
        <v>19</v>
      </c>
      <c r="D9" s="29" t="s">
        <v>13</v>
      </c>
      <c r="E9" s="29" t="s">
        <v>14</v>
      </c>
      <c r="F9" s="29" t="s">
        <v>77</v>
      </c>
      <c r="G9" s="29" t="s">
        <v>20</v>
      </c>
      <c r="H9" s="29" t="s">
        <v>78</v>
      </c>
      <c r="I9" s="29" t="s">
        <v>73</v>
      </c>
      <c r="J9" s="30">
        <v>40940</v>
      </c>
      <c r="K9" s="32">
        <v>99</v>
      </c>
      <c r="L9" s="32">
        <v>100</v>
      </c>
      <c r="M9" s="32">
        <v>100</v>
      </c>
      <c r="N9" s="32">
        <v>100</v>
      </c>
      <c r="O9" s="32">
        <v>100</v>
      </c>
      <c r="P9" s="32">
        <v>100</v>
      </c>
      <c r="Q9" s="32">
        <v>100</v>
      </c>
      <c r="R9" s="32">
        <v>100</v>
      </c>
      <c r="S9" s="32">
        <v>100</v>
      </c>
      <c r="T9" s="32">
        <v>100</v>
      </c>
      <c r="U9" s="32">
        <v>99</v>
      </c>
      <c r="V9" s="32">
        <v>100</v>
      </c>
      <c r="W9" s="104">
        <f t="shared" si="0"/>
        <v>99.833333333333329</v>
      </c>
    </row>
    <row r="10" spans="1:23" s="1" customFormat="1" ht="12" x14ac:dyDescent="0.2">
      <c r="A10" s="29">
        <v>39575000</v>
      </c>
      <c r="B10" s="29" t="s">
        <v>79</v>
      </c>
      <c r="C10" s="29" t="s">
        <v>12</v>
      </c>
      <c r="D10" s="29" t="s">
        <v>13</v>
      </c>
      <c r="E10" s="29" t="s">
        <v>14</v>
      </c>
      <c r="F10" s="29" t="s">
        <v>72</v>
      </c>
      <c r="G10" s="29" t="s">
        <v>27</v>
      </c>
      <c r="H10" s="29" t="s">
        <v>17</v>
      </c>
      <c r="I10" s="29" t="s">
        <v>75</v>
      </c>
      <c r="J10" s="30">
        <v>40603</v>
      </c>
      <c r="K10" s="32">
        <v>100</v>
      </c>
      <c r="L10" s="32">
        <v>100</v>
      </c>
      <c r="M10" s="32">
        <v>100</v>
      </c>
      <c r="N10" s="32">
        <v>100</v>
      </c>
      <c r="O10" s="32">
        <v>100</v>
      </c>
      <c r="P10" s="32">
        <v>99</v>
      </c>
      <c r="Q10" s="32">
        <v>100</v>
      </c>
      <c r="R10" s="32">
        <v>100</v>
      </c>
      <c r="S10" s="32">
        <v>100</v>
      </c>
      <c r="T10" s="31">
        <v>52</v>
      </c>
      <c r="U10" s="32">
        <v>94</v>
      </c>
      <c r="V10" s="32">
        <v>100</v>
      </c>
      <c r="W10" s="104">
        <f t="shared" si="0"/>
        <v>95.416666666666671</v>
      </c>
    </row>
    <row r="11" spans="1:23" s="1" customFormat="1" ht="12" x14ac:dyDescent="0.2">
      <c r="A11" s="29">
        <v>836097</v>
      </c>
      <c r="B11" s="29" t="s">
        <v>79</v>
      </c>
      <c r="C11" s="29" t="s">
        <v>19</v>
      </c>
      <c r="D11" s="29" t="s">
        <v>13</v>
      </c>
      <c r="E11" s="29" t="s">
        <v>14</v>
      </c>
      <c r="F11" s="29" t="s">
        <v>72</v>
      </c>
      <c r="G11" s="29" t="s">
        <v>20</v>
      </c>
      <c r="H11" s="29" t="s">
        <v>17</v>
      </c>
      <c r="I11" s="29" t="s">
        <v>75</v>
      </c>
      <c r="J11" s="30">
        <v>40603</v>
      </c>
      <c r="K11" s="32">
        <v>100</v>
      </c>
      <c r="L11" s="32">
        <v>100</v>
      </c>
      <c r="M11" s="32">
        <v>100</v>
      </c>
      <c r="N11" s="32">
        <v>100</v>
      </c>
      <c r="O11" s="32">
        <v>100</v>
      </c>
      <c r="P11" s="32">
        <v>99</v>
      </c>
      <c r="Q11" s="32">
        <v>100</v>
      </c>
      <c r="R11" s="32">
        <v>100</v>
      </c>
      <c r="S11" s="32">
        <v>100</v>
      </c>
      <c r="T11" s="31">
        <v>52</v>
      </c>
      <c r="U11" s="32">
        <v>94</v>
      </c>
      <c r="V11" s="32">
        <v>99</v>
      </c>
      <c r="W11" s="104">
        <f t="shared" si="0"/>
        <v>95.333333333333329</v>
      </c>
    </row>
    <row r="12" spans="1:23" s="1" customFormat="1" ht="12" x14ac:dyDescent="0.2">
      <c r="A12" s="29">
        <v>39866000</v>
      </c>
      <c r="B12" s="29" t="s">
        <v>80</v>
      </c>
      <c r="C12" s="29" t="s">
        <v>12</v>
      </c>
      <c r="D12" s="29" t="s">
        <v>13</v>
      </c>
      <c r="E12" s="29" t="s">
        <v>14</v>
      </c>
      <c r="F12" s="29" t="s">
        <v>77</v>
      </c>
      <c r="G12" s="29" t="s">
        <v>27</v>
      </c>
      <c r="H12" s="29" t="s">
        <v>78</v>
      </c>
      <c r="I12" s="29" t="s">
        <v>73</v>
      </c>
      <c r="J12" s="30">
        <v>41030</v>
      </c>
      <c r="K12" s="32">
        <v>93</v>
      </c>
      <c r="L12" s="32">
        <v>90</v>
      </c>
      <c r="M12" s="32">
        <v>91</v>
      </c>
      <c r="N12" s="32">
        <v>98</v>
      </c>
      <c r="O12" s="31">
        <v>46</v>
      </c>
      <c r="P12" s="31">
        <v>1</v>
      </c>
      <c r="Q12" s="31"/>
      <c r="R12" s="31"/>
      <c r="S12" s="31"/>
      <c r="T12" s="31"/>
      <c r="U12" s="31"/>
      <c r="V12" s="31"/>
      <c r="W12" s="104">
        <f t="shared" si="0"/>
        <v>69.833333333333329</v>
      </c>
    </row>
    <row r="13" spans="1:23" s="1" customFormat="1" ht="12" x14ac:dyDescent="0.2">
      <c r="A13" s="29">
        <v>936124</v>
      </c>
      <c r="B13" s="29" t="s">
        <v>80</v>
      </c>
      <c r="C13" s="29" t="s">
        <v>19</v>
      </c>
      <c r="D13" s="29" t="s">
        <v>13</v>
      </c>
      <c r="E13" s="29" t="s">
        <v>14</v>
      </c>
      <c r="F13" s="29" t="s">
        <v>77</v>
      </c>
      <c r="G13" s="29" t="s">
        <v>20</v>
      </c>
      <c r="H13" s="29" t="s">
        <v>78</v>
      </c>
      <c r="I13" s="29" t="s">
        <v>73</v>
      </c>
      <c r="J13" s="30">
        <v>41030</v>
      </c>
      <c r="K13" s="32">
        <v>93</v>
      </c>
      <c r="L13" s="32">
        <v>100</v>
      </c>
      <c r="M13" s="32">
        <v>100</v>
      </c>
      <c r="N13" s="32">
        <v>100</v>
      </c>
      <c r="O13" s="32">
        <v>93</v>
      </c>
      <c r="P13" s="31">
        <v>78</v>
      </c>
      <c r="Q13" s="31"/>
      <c r="R13" s="31"/>
      <c r="S13" s="31"/>
      <c r="T13" s="31"/>
      <c r="U13" s="31"/>
      <c r="V13" s="31"/>
      <c r="W13" s="104">
        <f t="shared" si="0"/>
        <v>94</v>
      </c>
    </row>
    <row r="14" spans="1:23" s="1" customFormat="1" ht="12" x14ac:dyDescent="0.2">
      <c r="A14" s="29">
        <v>39689000</v>
      </c>
      <c r="B14" s="29" t="s">
        <v>81</v>
      </c>
      <c r="C14" s="29" t="s">
        <v>12</v>
      </c>
      <c r="D14" s="29" t="s">
        <v>13</v>
      </c>
      <c r="E14" s="29" t="s">
        <v>14</v>
      </c>
      <c r="F14" s="29" t="s">
        <v>72</v>
      </c>
      <c r="G14" s="29" t="s">
        <v>27</v>
      </c>
      <c r="H14" s="29" t="s">
        <v>17</v>
      </c>
      <c r="I14" s="29" t="s">
        <v>75</v>
      </c>
      <c r="J14" s="30">
        <v>40695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2">
        <v>95</v>
      </c>
      <c r="Q14" s="32">
        <v>100</v>
      </c>
      <c r="R14" s="32">
        <v>100</v>
      </c>
      <c r="S14" s="32">
        <v>100</v>
      </c>
      <c r="T14" s="32">
        <v>100</v>
      </c>
      <c r="U14" s="32">
        <v>100</v>
      </c>
      <c r="V14" s="32">
        <v>100</v>
      </c>
      <c r="W14" s="104">
        <f t="shared" si="0"/>
        <v>57.916666666666664</v>
      </c>
    </row>
    <row r="15" spans="1:23" s="1" customFormat="1" ht="12" x14ac:dyDescent="0.2">
      <c r="A15" s="29">
        <v>936120</v>
      </c>
      <c r="B15" s="29" t="s">
        <v>81</v>
      </c>
      <c r="C15" s="29" t="s">
        <v>19</v>
      </c>
      <c r="D15" s="29" t="s">
        <v>13</v>
      </c>
      <c r="E15" s="29" t="s">
        <v>14</v>
      </c>
      <c r="F15" s="29" t="s">
        <v>72</v>
      </c>
      <c r="G15" s="29" t="s">
        <v>20</v>
      </c>
      <c r="H15" s="29" t="s">
        <v>17</v>
      </c>
      <c r="I15" s="29" t="s">
        <v>75</v>
      </c>
      <c r="J15" s="30">
        <v>40695</v>
      </c>
      <c r="K15" s="31">
        <v>16</v>
      </c>
      <c r="L15" s="32">
        <v>100</v>
      </c>
      <c r="M15" s="32">
        <v>100</v>
      </c>
      <c r="N15" s="32">
        <v>100</v>
      </c>
      <c r="O15" s="32">
        <v>100</v>
      </c>
      <c r="P15" s="33">
        <v>85</v>
      </c>
      <c r="Q15" s="32">
        <v>100</v>
      </c>
      <c r="R15" s="32">
        <v>100</v>
      </c>
      <c r="S15" s="32">
        <v>100</v>
      </c>
      <c r="T15" s="32">
        <v>100</v>
      </c>
      <c r="U15" s="32">
        <v>100</v>
      </c>
      <c r="V15" s="32">
        <v>100</v>
      </c>
      <c r="W15" s="104">
        <f t="shared" si="0"/>
        <v>91.75</v>
      </c>
    </row>
    <row r="16" spans="1:23" s="1" customFormat="1" ht="12" x14ac:dyDescent="0.2">
      <c r="A16" s="29">
        <v>39770000</v>
      </c>
      <c r="B16" s="29" t="s">
        <v>82</v>
      </c>
      <c r="C16" s="29" t="s">
        <v>12</v>
      </c>
      <c r="D16" s="29" t="s">
        <v>13</v>
      </c>
      <c r="E16" s="29" t="s">
        <v>14</v>
      </c>
      <c r="F16" s="29" t="s">
        <v>83</v>
      </c>
      <c r="G16" s="29" t="s">
        <v>32</v>
      </c>
      <c r="H16" s="29" t="s">
        <v>78</v>
      </c>
      <c r="I16" s="29" t="s">
        <v>73</v>
      </c>
      <c r="J16" s="30">
        <v>35278</v>
      </c>
      <c r="K16" s="31">
        <v>50</v>
      </c>
      <c r="L16" s="32">
        <v>100</v>
      </c>
      <c r="M16" s="32">
        <v>100</v>
      </c>
      <c r="N16" s="32">
        <v>100</v>
      </c>
      <c r="O16" s="32">
        <v>100</v>
      </c>
      <c r="P16" s="32">
        <v>100</v>
      </c>
      <c r="Q16" s="32">
        <v>100</v>
      </c>
      <c r="R16" s="32">
        <v>100</v>
      </c>
      <c r="S16" s="32">
        <v>100</v>
      </c>
      <c r="T16" s="32">
        <v>100</v>
      </c>
      <c r="U16" s="32">
        <v>100</v>
      </c>
      <c r="V16" s="32">
        <v>100</v>
      </c>
      <c r="W16" s="104">
        <f t="shared" si="0"/>
        <v>95.833333333333329</v>
      </c>
    </row>
    <row r="17" spans="1:23" s="1" customFormat="1" ht="12" x14ac:dyDescent="0.2">
      <c r="A17" s="29">
        <v>935056</v>
      </c>
      <c r="B17" s="29" t="s">
        <v>82</v>
      </c>
      <c r="C17" s="29" t="s">
        <v>19</v>
      </c>
      <c r="D17" s="29" t="s">
        <v>13</v>
      </c>
      <c r="E17" s="29" t="s">
        <v>14</v>
      </c>
      <c r="F17" s="29" t="s">
        <v>83</v>
      </c>
      <c r="G17" s="29" t="s">
        <v>20</v>
      </c>
      <c r="H17" s="29" t="s">
        <v>78</v>
      </c>
      <c r="I17" s="29" t="s">
        <v>73</v>
      </c>
      <c r="J17" s="30">
        <v>35278</v>
      </c>
      <c r="K17" s="32">
        <v>100</v>
      </c>
      <c r="L17" s="32">
        <v>100</v>
      </c>
      <c r="M17" s="32">
        <v>100</v>
      </c>
      <c r="N17" s="32">
        <v>100</v>
      </c>
      <c r="O17" s="32">
        <v>100</v>
      </c>
      <c r="P17" s="32">
        <v>100</v>
      </c>
      <c r="Q17" s="32">
        <v>100</v>
      </c>
      <c r="R17" s="32">
        <v>100</v>
      </c>
      <c r="S17" s="32">
        <v>100</v>
      </c>
      <c r="T17" s="32">
        <v>100</v>
      </c>
      <c r="U17" s="32">
        <v>100</v>
      </c>
      <c r="V17" s="32">
        <v>100</v>
      </c>
      <c r="W17" s="104">
        <f t="shared" si="0"/>
        <v>100</v>
      </c>
    </row>
    <row r="18" spans="1:23" s="1" customFormat="1" ht="12" x14ac:dyDescent="0.2">
      <c r="A18" s="29">
        <v>39950000</v>
      </c>
      <c r="B18" s="29" t="s">
        <v>84</v>
      </c>
      <c r="C18" s="29" t="s">
        <v>12</v>
      </c>
      <c r="D18" s="29" t="s">
        <v>13</v>
      </c>
      <c r="E18" s="29" t="s">
        <v>14</v>
      </c>
      <c r="F18" s="29" t="s">
        <v>83</v>
      </c>
      <c r="G18" s="29" t="s">
        <v>16</v>
      </c>
      <c r="H18" s="29" t="s">
        <v>78</v>
      </c>
      <c r="I18" s="29" t="s">
        <v>73</v>
      </c>
      <c r="J18" s="30">
        <v>41000</v>
      </c>
      <c r="K18" s="32">
        <v>100</v>
      </c>
      <c r="L18" s="32">
        <v>100</v>
      </c>
      <c r="M18" s="32">
        <v>100</v>
      </c>
      <c r="N18" s="32">
        <v>97</v>
      </c>
      <c r="O18" s="32">
        <v>99</v>
      </c>
      <c r="P18" s="32">
        <v>100</v>
      </c>
      <c r="Q18" s="32">
        <v>100</v>
      </c>
      <c r="R18" s="32">
        <v>100</v>
      </c>
      <c r="S18" s="32">
        <v>100</v>
      </c>
      <c r="T18" s="32">
        <v>100</v>
      </c>
      <c r="U18" s="32">
        <v>97</v>
      </c>
      <c r="V18" s="32">
        <v>100</v>
      </c>
      <c r="W18" s="104">
        <f t="shared" si="0"/>
        <v>99.416666666666671</v>
      </c>
    </row>
    <row r="19" spans="1:23" s="1" customFormat="1" ht="12" x14ac:dyDescent="0.2">
      <c r="A19" s="29">
        <v>936125</v>
      </c>
      <c r="B19" s="29" t="s">
        <v>84</v>
      </c>
      <c r="C19" s="29" t="s">
        <v>19</v>
      </c>
      <c r="D19" s="29" t="s">
        <v>13</v>
      </c>
      <c r="E19" s="29" t="s">
        <v>14</v>
      </c>
      <c r="F19" s="29" t="s">
        <v>83</v>
      </c>
      <c r="G19" s="29" t="s">
        <v>20</v>
      </c>
      <c r="H19" s="29" t="s">
        <v>78</v>
      </c>
      <c r="I19" s="29" t="s">
        <v>73</v>
      </c>
      <c r="J19" s="30">
        <v>41000</v>
      </c>
      <c r="K19" s="32">
        <v>100</v>
      </c>
      <c r="L19" s="32">
        <v>100</v>
      </c>
      <c r="M19" s="32">
        <v>100</v>
      </c>
      <c r="N19" s="32">
        <v>100</v>
      </c>
      <c r="O19" s="32">
        <v>100</v>
      </c>
      <c r="P19" s="32">
        <v>100</v>
      </c>
      <c r="Q19" s="32">
        <v>100</v>
      </c>
      <c r="R19" s="32">
        <v>100</v>
      </c>
      <c r="S19" s="32">
        <v>100</v>
      </c>
      <c r="T19" s="32">
        <v>100</v>
      </c>
      <c r="U19" s="32">
        <v>97</v>
      </c>
      <c r="V19" s="32">
        <v>100</v>
      </c>
      <c r="W19" s="104">
        <f t="shared" si="0"/>
        <v>99.75</v>
      </c>
    </row>
    <row r="20" spans="1:23" s="1" customFormat="1" ht="12" x14ac:dyDescent="0.2">
      <c r="A20" s="29">
        <v>39580000</v>
      </c>
      <c r="B20" s="29" t="s">
        <v>85</v>
      </c>
      <c r="C20" s="29" t="s">
        <v>12</v>
      </c>
      <c r="D20" s="29" t="s">
        <v>13</v>
      </c>
      <c r="E20" s="29" t="s">
        <v>14</v>
      </c>
      <c r="F20" s="29" t="s">
        <v>83</v>
      </c>
      <c r="G20" s="29" t="s">
        <v>16</v>
      </c>
      <c r="H20" s="29" t="s">
        <v>78</v>
      </c>
      <c r="I20" s="29" t="s">
        <v>73</v>
      </c>
      <c r="J20" s="30">
        <v>40603</v>
      </c>
      <c r="K20" s="32">
        <v>100</v>
      </c>
      <c r="L20" s="32">
        <v>100</v>
      </c>
      <c r="M20" s="32">
        <v>100</v>
      </c>
      <c r="N20" s="32">
        <v>100</v>
      </c>
      <c r="O20" s="32">
        <v>100</v>
      </c>
      <c r="P20" s="32">
        <v>100</v>
      </c>
      <c r="Q20" s="32">
        <v>100</v>
      </c>
      <c r="R20" s="32">
        <v>100</v>
      </c>
      <c r="S20" s="32">
        <v>100</v>
      </c>
      <c r="T20" s="32">
        <v>100</v>
      </c>
      <c r="U20" s="32">
        <v>99</v>
      </c>
      <c r="V20" s="32">
        <v>100</v>
      </c>
      <c r="W20" s="104">
        <f t="shared" si="0"/>
        <v>99.916666666666671</v>
      </c>
    </row>
    <row r="21" spans="1:23" s="1" customFormat="1" ht="12" x14ac:dyDescent="0.2">
      <c r="A21" s="29">
        <v>835139</v>
      </c>
      <c r="B21" s="29" t="s">
        <v>85</v>
      </c>
      <c r="C21" s="29" t="s">
        <v>19</v>
      </c>
      <c r="D21" s="29" t="s">
        <v>13</v>
      </c>
      <c r="E21" s="29" t="s">
        <v>14</v>
      </c>
      <c r="F21" s="29" t="s">
        <v>83</v>
      </c>
      <c r="G21" s="29" t="s">
        <v>20</v>
      </c>
      <c r="H21" s="29" t="s">
        <v>78</v>
      </c>
      <c r="I21" s="29" t="s">
        <v>73</v>
      </c>
      <c r="J21" s="30">
        <v>40603</v>
      </c>
      <c r="K21" s="32">
        <v>100</v>
      </c>
      <c r="L21" s="32">
        <v>100</v>
      </c>
      <c r="M21" s="32">
        <v>100</v>
      </c>
      <c r="N21" s="32">
        <v>100</v>
      </c>
      <c r="O21" s="32">
        <v>100</v>
      </c>
      <c r="P21" s="32">
        <v>99</v>
      </c>
      <c r="Q21" s="32">
        <v>100</v>
      </c>
      <c r="R21" s="32">
        <v>100</v>
      </c>
      <c r="S21" s="32">
        <v>100</v>
      </c>
      <c r="T21" s="32">
        <v>100</v>
      </c>
      <c r="U21" s="32">
        <v>99</v>
      </c>
      <c r="V21" s="32">
        <v>100</v>
      </c>
      <c r="W21" s="104">
        <f t="shared" si="0"/>
        <v>99.833333333333329</v>
      </c>
    </row>
    <row r="22" spans="1:23" s="1" customFormat="1" ht="12" x14ac:dyDescent="0.2">
      <c r="A22" s="29">
        <v>39970000</v>
      </c>
      <c r="B22" s="29" t="s">
        <v>86</v>
      </c>
      <c r="C22" s="29" t="s">
        <v>12</v>
      </c>
      <c r="D22" s="29" t="s">
        <v>13</v>
      </c>
      <c r="E22" s="29" t="s">
        <v>14</v>
      </c>
      <c r="F22" s="29" t="s">
        <v>83</v>
      </c>
      <c r="G22" s="29" t="s">
        <v>16</v>
      </c>
      <c r="H22" s="29" t="s">
        <v>78</v>
      </c>
      <c r="I22" s="29" t="s">
        <v>73</v>
      </c>
      <c r="J22" s="30">
        <v>41122</v>
      </c>
      <c r="K22" s="32">
        <v>100</v>
      </c>
      <c r="L22" s="32">
        <v>100</v>
      </c>
      <c r="M22" s="32">
        <v>100</v>
      </c>
      <c r="N22" s="32">
        <v>100</v>
      </c>
      <c r="O22" s="32">
        <v>100</v>
      </c>
      <c r="P22" s="31">
        <v>6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104">
        <f t="shared" si="0"/>
        <v>42.166666666666664</v>
      </c>
    </row>
    <row r="23" spans="1:23" s="1" customFormat="1" ht="12" x14ac:dyDescent="0.2">
      <c r="A23" s="29">
        <v>936126</v>
      </c>
      <c r="B23" s="29" t="s">
        <v>86</v>
      </c>
      <c r="C23" s="29" t="s">
        <v>19</v>
      </c>
      <c r="D23" s="29" t="s">
        <v>13</v>
      </c>
      <c r="E23" s="29" t="s">
        <v>14</v>
      </c>
      <c r="F23" s="29" t="s">
        <v>83</v>
      </c>
      <c r="G23" s="29" t="s">
        <v>20</v>
      </c>
      <c r="H23" s="29" t="s">
        <v>78</v>
      </c>
      <c r="I23" s="29" t="s">
        <v>73</v>
      </c>
      <c r="J23" s="30">
        <v>41122</v>
      </c>
      <c r="K23" s="32">
        <v>100</v>
      </c>
      <c r="L23" s="32">
        <v>100</v>
      </c>
      <c r="M23" s="32">
        <v>100</v>
      </c>
      <c r="N23" s="32">
        <v>100</v>
      </c>
      <c r="O23" s="32">
        <v>100</v>
      </c>
      <c r="P23" s="32">
        <v>100</v>
      </c>
      <c r="Q23" s="32">
        <v>99</v>
      </c>
      <c r="R23" s="32">
        <v>100</v>
      </c>
      <c r="S23" s="32">
        <v>100</v>
      </c>
      <c r="T23" s="32">
        <v>100</v>
      </c>
      <c r="U23" s="32">
        <v>100</v>
      </c>
      <c r="V23" s="32">
        <v>100</v>
      </c>
      <c r="W23" s="104">
        <f t="shared" si="0"/>
        <v>99.916666666666671</v>
      </c>
    </row>
    <row r="24" spans="1:23" s="1" customFormat="1" ht="12" x14ac:dyDescent="0.2">
      <c r="A24" s="29">
        <v>39715000</v>
      </c>
      <c r="B24" s="29" t="s">
        <v>87</v>
      </c>
      <c r="C24" s="29" t="s">
        <v>12</v>
      </c>
      <c r="D24" s="29" t="s">
        <v>13</v>
      </c>
      <c r="E24" s="29" t="s">
        <v>14</v>
      </c>
      <c r="F24" s="29" t="s">
        <v>83</v>
      </c>
      <c r="G24" s="29" t="s">
        <v>27</v>
      </c>
      <c r="H24" s="29" t="s">
        <v>78</v>
      </c>
      <c r="I24" s="29" t="s">
        <v>75</v>
      </c>
      <c r="J24" s="30">
        <v>40575</v>
      </c>
      <c r="K24" s="32">
        <v>100</v>
      </c>
      <c r="L24" s="32">
        <v>100</v>
      </c>
      <c r="M24" s="32">
        <v>100</v>
      </c>
      <c r="N24" s="32">
        <v>100</v>
      </c>
      <c r="O24" s="32">
        <v>100</v>
      </c>
      <c r="P24" s="32">
        <v>100</v>
      </c>
      <c r="Q24" s="32">
        <v>100</v>
      </c>
      <c r="R24" s="32">
        <v>100</v>
      </c>
      <c r="S24" s="32">
        <v>100</v>
      </c>
      <c r="T24" s="32">
        <v>100</v>
      </c>
      <c r="U24" s="32">
        <v>99</v>
      </c>
      <c r="V24" s="32">
        <v>100</v>
      </c>
      <c r="W24" s="104">
        <f t="shared" si="0"/>
        <v>99.916666666666671</v>
      </c>
    </row>
    <row r="25" spans="1:23" s="1" customFormat="1" ht="12" x14ac:dyDescent="0.2">
      <c r="A25" s="29">
        <v>936117</v>
      </c>
      <c r="B25" s="29" t="s">
        <v>87</v>
      </c>
      <c r="C25" s="29" t="s">
        <v>19</v>
      </c>
      <c r="D25" s="29" t="s">
        <v>13</v>
      </c>
      <c r="E25" s="29" t="s">
        <v>14</v>
      </c>
      <c r="F25" s="29" t="s">
        <v>83</v>
      </c>
      <c r="G25" s="29" t="s">
        <v>20</v>
      </c>
      <c r="H25" s="29" t="s">
        <v>78</v>
      </c>
      <c r="I25" s="29" t="s">
        <v>75</v>
      </c>
      <c r="J25" s="30">
        <v>40575</v>
      </c>
      <c r="K25" s="32">
        <v>100</v>
      </c>
      <c r="L25" s="32">
        <v>100</v>
      </c>
      <c r="M25" s="32">
        <v>100</v>
      </c>
      <c r="N25" s="32">
        <v>100</v>
      </c>
      <c r="O25" s="32">
        <v>100</v>
      </c>
      <c r="P25" s="32">
        <v>100</v>
      </c>
      <c r="Q25" s="32">
        <v>100</v>
      </c>
      <c r="R25" s="32">
        <v>100</v>
      </c>
      <c r="S25" s="32">
        <v>100</v>
      </c>
      <c r="T25" s="32">
        <v>100</v>
      </c>
      <c r="U25" s="32">
        <v>100</v>
      </c>
      <c r="V25" s="32">
        <v>100</v>
      </c>
      <c r="W25" s="104">
        <f t="shared" si="0"/>
        <v>100</v>
      </c>
    </row>
    <row r="26" spans="1:23" s="1" customFormat="1" ht="12" x14ac:dyDescent="0.2">
      <c r="A26" s="29">
        <v>39855000</v>
      </c>
      <c r="B26" s="29" t="s">
        <v>88</v>
      </c>
      <c r="C26" s="29" t="s">
        <v>12</v>
      </c>
      <c r="D26" s="29" t="s">
        <v>13</v>
      </c>
      <c r="E26" s="29" t="s">
        <v>14</v>
      </c>
      <c r="F26" s="29" t="s">
        <v>77</v>
      </c>
      <c r="G26" s="29" t="s">
        <v>27</v>
      </c>
      <c r="H26" s="29" t="s">
        <v>78</v>
      </c>
      <c r="I26" s="29" t="s">
        <v>73</v>
      </c>
      <c r="J26" s="30">
        <v>40664</v>
      </c>
      <c r="K26" s="32">
        <v>94</v>
      </c>
      <c r="L26" s="32">
        <v>95</v>
      </c>
      <c r="M26" s="32">
        <v>91</v>
      </c>
      <c r="N26" s="32">
        <v>92</v>
      </c>
      <c r="O26" s="31">
        <v>72</v>
      </c>
      <c r="P26" s="31">
        <v>74</v>
      </c>
      <c r="Q26" s="31">
        <v>72</v>
      </c>
      <c r="R26" s="32">
        <v>92</v>
      </c>
      <c r="S26" s="33">
        <v>82</v>
      </c>
      <c r="T26" s="32">
        <v>93</v>
      </c>
      <c r="U26" s="32">
        <v>99</v>
      </c>
      <c r="V26" s="32">
        <v>100</v>
      </c>
      <c r="W26" s="104">
        <f t="shared" si="0"/>
        <v>88</v>
      </c>
    </row>
    <row r="27" spans="1:23" s="1" customFormat="1" ht="12" x14ac:dyDescent="0.2">
      <c r="A27" s="29">
        <v>936123</v>
      </c>
      <c r="B27" s="29" t="s">
        <v>88</v>
      </c>
      <c r="C27" s="29" t="s">
        <v>19</v>
      </c>
      <c r="D27" s="29" t="s">
        <v>13</v>
      </c>
      <c r="E27" s="29" t="s">
        <v>14</v>
      </c>
      <c r="F27" s="29" t="s">
        <v>77</v>
      </c>
      <c r="G27" s="29" t="s">
        <v>20</v>
      </c>
      <c r="H27" s="29" t="s">
        <v>78</v>
      </c>
      <c r="I27" s="29" t="s">
        <v>73</v>
      </c>
      <c r="J27" s="30">
        <v>40664</v>
      </c>
      <c r="K27" s="32">
        <v>97</v>
      </c>
      <c r="L27" s="32">
        <v>95</v>
      </c>
      <c r="M27" s="32">
        <v>97</v>
      </c>
      <c r="N27" s="32">
        <v>94</v>
      </c>
      <c r="O27" s="31">
        <v>72</v>
      </c>
      <c r="P27" s="31">
        <v>74</v>
      </c>
      <c r="Q27" s="31">
        <v>72</v>
      </c>
      <c r="R27" s="32">
        <v>91</v>
      </c>
      <c r="S27" s="33">
        <v>82</v>
      </c>
      <c r="T27" s="32">
        <v>92</v>
      </c>
      <c r="U27" s="32">
        <v>98</v>
      </c>
      <c r="V27" s="32">
        <v>100</v>
      </c>
      <c r="W27" s="104">
        <f t="shared" si="0"/>
        <v>88.666666666666671</v>
      </c>
    </row>
    <row r="28" spans="1:23" s="1" customFormat="1" ht="12" x14ac:dyDescent="0.2">
      <c r="A28" s="29">
        <v>39622000</v>
      </c>
      <c r="B28" s="29" t="s">
        <v>89</v>
      </c>
      <c r="C28" s="29" t="s">
        <v>12</v>
      </c>
      <c r="D28" s="29" t="s">
        <v>13</v>
      </c>
      <c r="E28" s="29" t="s">
        <v>14</v>
      </c>
      <c r="F28" s="29" t="s">
        <v>83</v>
      </c>
      <c r="G28" s="29" t="s">
        <v>27</v>
      </c>
      <c r="H28" s="29" t="s">
        <v>78</v>
      </c>
      <c r="I28" s="29" t="s">
        <v>73</v>
      </c>
      <c r="J28" s="30">
        <v>38169</v>
      </c>
      <c r="K28" s="32">
        <v>100</v>
      </c>
      <c r="L28" s="32">
        <v>100</v>
      </c>
      <c r="M28" s="32">
        <v>100</v>
      </c>
      <c r="N28" s="32">
        <v>100</v>
      </c>
      <c r="O28" s="32">
        <v>94</v>
      </c>
      <c r="P28" s="32">
        <v>100</v>
      </c>
      <c r="Q28" s="32">
        <v>100</v>
      </c>
      <c r="R28" s="32">
        <v>100</v>
      </c>
      <c r="S28" s="32">
        <v>100</v>
      </c>
      <c r="T28" s="32">
        <v>100</v>
      </c>
      <c r="U28" s="32">
        <v>100</v>
      </c>
      <c r="V28" s="32">
        <v>100</v>
      </c>
      <c r="W28" s="104">
        <f t="shared" si="0"/>
        <v>99.5</v>
      </c>
    </row>
    <row r="29" spans="1:23" s="1" customFormat="1" ht="12" x14ac:dyDescent="0.2">
      <c r="A29" s="29">
        <v>0</v>
      </c>
      <c r="B29" s="29" t="s">
        <v>89</v>
      </c>
      <c r="C29" s="29" t="s">
        <v>19</v>
      </c>
      <c r="D29" s="29" t="s">
        <v>13</v>
      </c>
      <c r="E29" s="29" t="s">
        <v>14</v>
      </c>
      <c r="F29" s="29" t="s">
        <v>83</v>
      </c>
      <c r="G29" s="29" t="s">
        <v>20</v>
      </c>
      <c r="H29" s="29" t="s">
        <v>78</v>
      </c>
      <c r="I29" s="29" t="s">
        <v>73</v>
      </c>
      <c r="J29" s="30">
        <v>38169</v>
      </c>
      <c r="K29" s="32">
        <v>100</v>
      </c>
      <c r="L29" s="32">
        <v>100</v>
      </c>
      <c r="M29" s="32">
        <v>100</v>
      </c>
      <c r="N29" s="32">
        <v>100</v>
      </c>
      <c r="O29" s="32">
        <v>100</v>
      </c>
      <c r="P29" s="32">
        <v>99</v>
      </c>
      <c r="Q29" s="32">
        <v>100</v>
      </c>
      <c r="R29" s="32">
        <v>100</v>
      </c>
      <c r="S29" s="32">
        <v>100</v>
      </c>
      <c r="T29" s="32">
        <v>100</v>
      </c>
      <c r="U29" s="32">
        <v>99</v>
      </c>
      <c r="V29" s="32">
        <v>100</v>
      </c>
      <c r="W29" s="104">
        <f t="shared" si="0"/>
        <v>99.833333333333329</v>
      </c>
    </row>
    <row r="30" spans="1:23" s="1" customFormat="1" ht="12" x14ac:dyDescent="0.2">
      <c r="A30" s="29">
        <v>39720000</v>
      </c>
      <c r="B30" s="29" t="s">
        <v>90</v>
      </c>
      <c r="C30" s="29" t="s">
        <v>12</v>
      </c>
      <c r="D30" s="29" t="s">
        <v>13</v>
      </c>
      <c r="E30" s="29" t="s">
        <v>14</v>
      </c>
      <c r="F30" s="29" t="s">
        <v>83</v>
      </c>
      <c r="G30" s="29" t="s">
        <v>16</v>
      </c>
      <c r="H30" s="29" t="s">
        <v>78</v>
      </c>
      <c r="I30" s="29" t="s">
        <v>73</v>
      </c>
      <c r="J30" s="30">
        <v>40634</v>
      </c>
      <c r="K30" s="32">
        <v>100</v>
      </c>
      <c r="L30" s="32">
        <v>100</v>
      </c>
      <c r="M30" s="32">
        <v>100</v>
      </c>
      <c r="N30" s="32">
        <v>100</v>
      </c>
      <c r="O30" s="32">
        <v>100</v>
      </c>
      <c r="P30" s="32">
        <v>100</v>
      </c>
      <c r="Q30" s="32">
        <v>100</v>
      </c>
      <c r="R30" s="32">
        <v>100</v>
      </c>
      <c r="S30" s="32">
        <v>100</v>
      </c>
      <c r="T30" s="32">
        <v>99</v>
      </c>
      <c r="U30" s="32">
        <v>100</v>
      </c>
      <c r="V30" s="32">
        <v>100</v>
      </c>
      <c r="W30" s="104">
        <f t="shared" si="0"/>
        <v>99.916666666666671</v>
      </c>
    </row>
    <row r="31" spans="1:23" s="1" customFormat="1" ht="12" x14ac:dyDescent="0.2">
      <c r="A31" s="29">
        <v>936112</v>
      </c>
      <c r="B31" s="29" t="s">
        <v>90</v>
      </c>
      <c r="C31" s="29" t="s">
        <v>19</v>
      </c>
      <c r="D31" s="29" t="s">
        <v>13</v>
      </c>
      <c r="E31" s="29" t="s">
        <v>14</v>
      </c>
      <c r="F31" s="29" t="s">
        <v>83</v>
      </c>
      <c r="G31" s="29" t="s">
        <v>20</v>
      </c>
      <c r="H31" s="29" t="s">
        <v>78</v>
      </c>
      <c r="I31" s="29" t="s">
        <v>73</v>
      </c>
      <c r="J31" s="30">
        <v>40634</v>
      </c>
      <c r="K31" s="32">
        <v>100</v>
      </c>
      <c r="L31" s="32">
        <v>100</v>
      </c>
      <c r="M31" s="32">
        <v>100</v>
      </c>
      <c r="N31" s="32">
        <v>100</v>
      </c>
      <c r="O31" s="32">
        <v>100</v>
      </c>
      <c r="P31" s="32">
        <v>99</v>
      </c>
      <c r="Q31" s="32">
        <v>99</v>
      </c>
      <c r="R31" s="32">
        <v>100</v>
      </c>
      <c r="S31" s="32">
        <v>100</v>
      </c>
      <c r="T31" s="32">
        <v>99</v>
      </c>
      <c r="U31" s="32">
        <v>99</v>
      </c>
      <c r="V31" s="32">
        <v>100</v>
      </c>
      <c r="W31" s="104">
        <f t="shared" si="0"/>
        <v>99.666666666666671</v>
      </c>
    </row>
    <row r="32" spans="1:23" s="1" customFormat="1" ht="12" x14ac:dyDescent="0.2">
      <c r="A32" s="29">
        <v>39571000</v>
      </c>
      <c r="B32" s="29" t="s">
        <v>91</v>
      </c>
      <c r="C32" s="29" t="s">
        <v>12</v>
      </c>
      <c r="D32" s="29" t="s">
        <v>13</v>
      </c>
      <c r="E32" s="29" t="s">
        <v>14</v>
      </c>
      <c r="F32" s="29" t="s">
        <v>15</v>
      </c>
      <c r="G32" s="29" t="s">
        <v>16</v>
      </c>
      <c r="H32" s="29" t="s">
        <v>17</v>
      </c>
      <c r="I32" s="29" t="s">
        <v>75</v>
      </c>
      <c r="J32" s="30">
        <v>40575</v>
      </c>
      <c r="K32" s="32">
        <v>100</v>
      </c>
      <c r="L32" s="32">
        <v>100</v>
      </c>
      <c r="M32" s="32">
        <v>100</v>
      </c>
      <c r="N32" s="32">
        <v>100</v>
      </c>
      <c r="O32" s="32">
        <v>100</v>
      </c>
      <c r="P32" s="32">
        <v>100</v>
      </c>
      <c r="Q32" s="32">
        <v>100</v>
      </c>
      <c r="R32" s="32">
        <v>100</v>
      </c>
      <c r="S32" s="32">
        <v>100</v>
      </c>
      <c r="T32" s="32">
        <v>100</v>
      </c>
      <c r="U32" s="32">
        <v>100</v>
      </c>
      <c r="V32" s="32">
        <v>97</v>
      </c>
      <c r="W32" s="104">
        <f t="shared" si="0"/>
        <v>99.75</v>
      </c>
    </row>
    <row r="33" spans="1:23" s="1" customFormat="1" ht="12" x14ac:dyDescent="0.2">
      <c r="A33" s="29">
        <v>835146</v>
      </c>
      <c r="B33" s="29" t="s">
        <v>91</v>
      </c>
      <c r="C33" s="29" t="s">
        <v>19</v>
      </c>
      <c r="D33" s="29" t="s">
        <v>13</v>
      </c>
      <c r="E33" s="29" t="s">
        <v>14</v>
      </c>
      <c r="F33" s="29" t="s">
        <v>15</v>
      </c>
      <c r="G33" s="29" t="s">
        <v>20</v>
      </c>
      <c r="H33" s="29" t="s">
        <v>17</v>
      </c>
      <c r="I33" s="29" t="s">
        <v>75</v>
      </c>
      <c r="J33" s="30">
        <v>40575</v>
      </c>
      <c r="K33" s="32">
        <v>100</v>
      </c>
      <c r="L33" s="32">
        <v>100</v>
      </c>
      <c r="M33" s="32">
        <v>100</v>
      </c>
      <c r="N33" s="32">
        <v>100</v>
      </c>
      <c r="O33" s="32">
        <v>100</v>
      </c>
      <c r="P33" s="32">
        <v>100</v>
      </c>
      <c r="Q33" s="32">
        <v>100</v>
      </c>
      <c r="R33" s="32">
        <v>100</v>
      </c>
      <c r="S33" s="32">
        <v>100</v>
      </c>
      <c r="T33" s="32">
        <v>100</v>
      </c>
      <c r="U33" s="32">
        <v>100</v>
      </c>
      <c r="V33" s="32">
        <v>100</v>
      </c>
      <c r="W33" s="104">
        <f t="shared" si="0"/>
        <v>100</v>
      </c>
    </row>
    <row r="34" spans="1:23" s="1" customFormat="1" ht="12" x14ac:dyDescent="0.2">
      <c r="A34" s="29">
        <v>39745000</v>
      </c>
      <c r="B34" s="29" t="s">
        <v>92</v>
      </c>
      <c r="C34" s="29" t="s">
        <v>12</v>
      </c>
      <c r="D34" s="29" t="s">
        <v>13</v>
      </c>
      <c r="E34" s="29" t="s">
        <v>14</v>
      </c>
      <c r="F34" s="29" t="s">
        <v>83</v>
      </c>
      <c r="G34" s="29" t="s">
        <v>16</v>
      </c>
      <c r="H34" s="29" t="s">
        <v>78</v>
      </c>
      <c r="I34" s="29" t="s">
        <v>73</v>
      </c>
      <c r="J34" s="30">
        <v>40483</v>
      </c>
      <c r="K34" s="32">
        <v>100</v>
      </c>
      <c r="L34" s="32">
        <v>100</v>
      </c>
      <c r="M34" s="32">
        <v>100</v>
      </c>
      <c r="N34" s="32">
        <v>100</v>
      </c>
      <c r="O34" s="32">
        <v>100</v>
      </c>
      <c r="P34" s="32">
        <v>100</v>
      </c>
      <c r="Q34" s="32">
        <v>100</v>
      </c>
      <c r="R34" s="32">
        <v>100</v>
      </c>
      <c r="S34" s="32">
        <v>100</v>
      </c>
      <c r="T34" s="32">
        <v>100</v>
      </c>
      <c r="U34" s="32">
        <v>98</v>
      </c>
      <c r="V34" s="32">
        <v>100</v>
      </c>
      <c r="W34" s="104">
        <f t="shared" si="0"/>
        <v>99.833333333333329</v>
      </c>
    </row>
    <row r="35" spans="1:23" s="1" customFormat="1" ht="12" x14ac:dyDescent="0.2">
      <c r="A35" s="29">
        <v>936127</v>
      </c>
      <c r="B35" s="29" t="s">
        <v>92</v>
      </c>
      <c r="C35" s="29" t="s">
        <v>19</v>
      </c>
      <c r="D35" s="29" t="s">
        <v>13</v>
      </c>
      <c r="E35" s="29" t="s">
        <v>14</v>
      </c>
      <c r="F35" s="29" t="s">
        <v>83</v>
      </c>
      <c r="G35" s="29" t="s">
        <v>20</v>
      </c>
      <c r="H35" s="29" t="s">
        <v>78</v>
      </c>
      <c r="I35" s="29" t="s">
        <v>73</v>
      </c>
      <c r="J35" s="30">
        <v>40483</v>
      </c>
      <c r="K35" s="32">
        <v>100</v>
      </c>
      <c r="L35" s="32">
        <v>100</v>
      </c>
      <c r="M35" s="32">
        <v>100</v>
      </c>
      <c r="N35" s="32">
        <v>100</v>
      </c>
      <c r="O35" s="32">
        <v>100</v>
      </c>
      <c r="P35" s="32">
        <v>100</v>
      </c>
      <c r="Q35" s="32">
        <v>100</v>
      </c>
      <c r="R35" s="32">
        <v>100</v>
      </c>
      <c r="S35" s="32">
        <v>100</v>
      </c>
      <c r="T35" s="32">
        <v>100</v>
      </c>
      <c r="U35" s="32">
        <v>98</v>
      </c>
      <c r="V35" s="32">
        <v>100</v>
      </c>
      <c r="W35" s="104">
        <f t="shared" si="0"/>
        <v>99.833333333333329</v>
      </c>
    </row>
    <row r="36" spans="1:23" s="1" customFormat="1" ht="12" x14ac:dyDescent="0.2">
      <c r="A36" s="29">
        <v>39860000</v>
      </c>
      <c r="B36" s="29" t="s">
        <v>93</v>
      </c>
      <c r="C36" s="29" t="s">
        <v>12</v>
      </c>
      <c r="D36" s="29" t="s">
        <v>13</v>
      </c>
      <c r="E36" s="29" t="s">
        <v>14</v>
      </c>
      <c r="F36" s="29" t="s">
        <v>83</v>
      </c>
      <c r="G36" s="29" t="s">
        <v>16</v>
      </c>
      <c r="H36" s="29" t="s">
        <v>78</v>
      </c>
      <c r="I36" s="29" t="s">
        <v>73</v>
      </c>
      <c r="J36" s="30">
        <v>40634</v>
      </c>
      <c r="K36" s="32">
        <v>100</v>
      </c>
      <c r="L36" s="32">
        <v>100</v>
      </c>
      <c r="M36" s="32">
        <v>100</v>
      </c>
      <c r="N36" s="32">
        <v>100</v>
      </c>
      <c r="O36" s="32">
        <v>100</v>
      </c>
      <c r="P36" s="32">
        <v>100</v>
      </c>
      <c r="Q36" s="32">
        <v>100</v>
      </c>
      <c r="R36" s="32">
        <v>100</v>
      </c>
      <c r="S36" s="32">
        <v>100</v>
      </c>
      <c r="T36" s="32">
        <v>100</v>
      </c>
      <c r="U36" s="32">
        <v>100</v>
      </c>
      <c r="V36" s="32">
        <v>100</v>
      </c>
      <c r="W36" s="104">
        <f t="shared" si="0"/>
        <v>100</v>
      </c>
    </row>
    <row r="37" spans="1:23" s="1" customFormat="1" ht="12" x14ac:dyDescent="0.2">
      <c r="A37" s="29">
        <v>936111</v>
      </c>
      <c r="B37" s="29" t="s">
        <v>93</v>
      </c>
      <c r="C37" s="29" t="s">
        <v>19</v>
      </c>
      <c r="D37" s="29" t="s">
        <v>13</v>
      </c>
      <c r="E37" s="29" t="s">
        <v>14</v>
      </c>
      <c r="F37" s="29" t="s">
        <v>83</v>
      </c>
      <c r="G37" s="29" t="s">
        <v>20</v>
      </c>
      <c r="H37" s="29" t="s">
        <v>78</v>
      </c>
      <c r="I37" s="29" t="s">
        <v>73</v>
      </c>
      <c r="J37" s="30">
        <v>40634</v>
      </c>
      <c r="K37" s="32">
        <v>100</v>
      </c>
      <c r="L37" s="32">
        <v>100</v>
      </c>
      <c r="M37" s="32">
        <v>100</v>
      </c>
      <c r="N37" s="32">
        <v>100</v>
      </c>
      <c r="O37" s="32">
        <v>100</v>
      </c>
      <c r="P37" s="32">
        <v>100</v>
      </c>
      <c r="Q37" s="32">
        <v>100</v>
      </c>
      <c r="R37" s="32">
        <v>100</v>
      </c>
      <c r="S37" s="32">
        <v>100</v>
      </c>
      <c r="T37" s="32">
        <v>100</v>
      </c>
      <c r="U37" s="32">
        <v>100</v>
      </c>
      <c r="V37" s="32">
        <v>100</v>
      </c>
      <c r="W37" s="104">
        <f t="shared" si="0"/>
        <v>100</v>
      </c>
    </row>
    <row r="38" spans="1:23" s="1" customFormat="1" ht="12" x14ac:dyDescent="0.2">
      <c r="A38" s="29">
        <v>39852000</v>
      </c>
      <c r="B38" s="29" t="s">
        <v>94</v>
      </c>
      <c r="C38" s="29" t="s">
        <v>12</v>
      </c>
      <c r="D38" s="29" t="s">
        <v>13</v>
      </c>
      <c r="E38" s="29" t="s">
        <v>14</v>
      </c>
      <c r="F38" s="29" t="s">
        <v>72</v>
      </c>
      <c r="G38" s="29" t="s">
        <v>27</v>
      </c>
      <c r="H38" s="29" t="s">
        <v>17</v>
      </c>
      <c r="I38" s="29" t="s">
        <v>73</v>
      </c>
      <c r="J38" s="30">
        <v>40695</v>
      </c>
      <c r="K38" s="32">
        <v>97</v>
      </c>
      <c r="L38" s="33">
        <v>89</v>
      </c>
      <c r="M38" s="33">
        <v>89</v>
      </c>
      <c r="N38" s="32">
        <v>99</v>
      </c>
      <c r="O38" s="32">
        <v>100</v>
      </c>
      <c r="P38" s="32">
        <v>100</v>
      </c>
      <c r="Q38" s="32">
        <v>99</v>
      </c>
      <c r="R38" s="32">
        <v>99</v>
      </c>
      <c r="S38" s="32">
        <v>99</v>
      </c>
      <c r="T38" s="32">
        <v>95</v>
      </c>
      <c r="U38" s="32">
        <v>93</v>
      </c>
      <c r="V38" s="32">
        <v>94</v>
      </c>
      <c r="W38" s="104">
        <f t="shared" si="0"/>
        <v>96.083333333333329</v>
      </c>
    </row>
    <row r="39" spans="1:23" s="1" customFormat="1" ht="12" x14ac:dyDescent="0.2">
      <c r="A39" s="29">
        <v>936121</v>
      </c>
      <c r="B39" s="29" t="s">
        <v>94</v>
      </c>
      <c r="C39" s="29" t="s">
        <v>19</v>
      </c>
      <c r="D39" s="29" t="s">
        <v>13</v>
      </c>
      <c r="E39" s="29" t="s">
        <v>14</v>
      </c>
      <c r="F39" s="29" t="s">
        <v>72</v>
      </c>
      <c r="G39" s="29" t="s">
        <v>20</v>
      </c>
      <c r="H39" s="29" t="s">
        <v>17</v>
      </c>
      <c r="I39" s="29" t="s">
        <v>73</v>
      </c>
      <c r="J39" s="30">
        <v>40695</v>
      </c>
      <c r="K39" s="32">
        <v>98</v>
      </c>
      <c r="L39" s="32">
        <v>98</v>
      </c>
      <c r="M39" s="32">
        <v>97</v>
      </c>
      <c r="N39" s="32">
        <v>100</v>
      </c>
      <c r="O39" s="32">
        <v>100</v>
      </c>
      <c r="P39" s="32">
        <v>100</v>
      </c>
      <c r="Q39" s="32">
        <v>99</v>
      </c>
      <c r="R39" s="32">
        <v>99</v>
      </c>
      <c r="S39" s="32">
        <v>99</v>
      </c>
      <c r="T39" s="32">
        <v>95</v>
      </c>
      <c r="U39" s="32">
        <v>95</v>
      </c>
      <c r="V39" s="32">
        <v>97</v>
      </c>
      <c r="W39" s="104">
        <f t="shared" si="0"/>
        <v>98.083333333333329</v>
      </c>
    </row>
    <row r="40" spans="1:23" s="1" customFormat="1" ht="12.75" x14ac:dyDescent="0.2">
      <c r="A40" s="136" t="s">
        <v>55</v>
      </c>
      <c r="B40" s="137"/>
      <c r="C40" s="137"/>
      <c r="D40" s="137"/>
      <c r="E40" s="137"/>
      <c r="F40" s="137"/>
      <c r="G40" s="137"/>
      <c r="H40" s="137"/>
      <c r="I40" s="137"/>
      <c r="J40" s="138"/>
      <c r="K40" s="32">
        <f>AVERAGE(K4:K39)</f>
        <v>92</v>
      </c>
      <c r="L40" s="32">
        <f t="shared" ref="L40:V40" si="1">AVERAGE(L4:L39)</f>
        <v>93.166666666666671</v>
      </c>
      <c r="M40" s="32">
        <f t="shared" si="1"/>
        <v>93.138888888888886</v>
      </c>
      <c r="N40" s="32">
        <f t="shared" si="1"/>
        <v>95.444444444444443</v>
      </c>
      <c r="O40" s="32">
        <f t="shared" si="1"/>
        <v>93.361111111111114</v>
      </c>
      <c r="P40" s="32">
        <f t="shared" si="1"/>
        <v>91.888888888888886</v>
      </c>
      <c r="Q40" s="32">
        <f t="shared" si="1"/>
        <v>95.235294117647058</v>
      </c>
      <c r="R40" s="32">
        <f t="shared" si="1"/>
        <v>96.441176470588232</v>
      </c>
      <c r="S40" s="32">
        <f t="shared" si="1"/>
        <v>95.794117647058826</v>
      </c>
      <c r="T40" s="32">
        <f t="shared" si="1"/>
        <v>93.117647058823536</v>
      </c>
      <c r="U40" s="32">
        <f t="shared" si="1"/>
        <v>95.235294117647058</v>
      </c>
      <c r="V40" s="32">
        <f t="shared" si="1"/>
        <v>95.911764705882348</v>
      </c>
      <c r="W40" s="65">
        <f>AVERAGE(K40:V40)</f>
        <v>94.227941176470594</v>
      </c>
    </row>
    <row r="41" spans="1:23" s="1" customFormat="1" ht="11.25" x14ac:dyDescent="0.2">
      <c r="A41" s="29" t="s">
        <v>56</v>
      </c>
      <c r="B41" s="117" t="s">
        <v>57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9"/>
    </row>
    <row r="42" spans="1:23" s="1" customFormat="1" ht="11.25" x14ac:dyDescent="0.2">
      <c r="A42" s="29" t="s">
        <v>58</v>
      </c>
      <c r="B42" s="117" t="s">
        <v>59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9"/>
    </row>
    <row r="43" spans="1:23" s="1" customFormat="1" ht="11.25" x14ac:dyDescent="0.2">
      <c r="A43" s="29" t="s">
        <v>60</v>
      </c>
      <c r="B43" s="117" t="s">
        <v>61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9"/>
    </row>
    <row r="44" spans="1:23" s="1" customFormat="1" ht="11.25" x14ac:dyDescent="0.2">
      <c r="A44" s="29" t="s">
        <v>60</v>
      </c>
      <c r="B44" s="117" t="s">
        <v>62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9"/>
    </row>
    <row r="45" spans="1:23" s="1" customFormat="1" ht="11.25" x14ac:dyDescent="0.2">
      <c r="A45" s="29" t="s">
        <v>60</v>
      </c>
      <c r="B45" s="117" t="s">
        <v>63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9"/>
    </row>
    <row r="46" spans="1:23" s="1" customFormat="1" ht="11.25" x14ac:dyDescent="0.2">
      <c r="A46" s="29" t="s">
        <v>64</v>
      </c>
      <c r="B46" s="117" t="s">
        <v>65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9"/>
    </row>
    <row r="47" spans="1:23" s="1" customFormat="1" ht="11.25" x14ac:dyDescent="0.2">
      <c r="A47" s="120" t="s">
        <v>66</v>
      </c>
      <c r="B47" s="121"/>
      <c r="C47" s="121"/>
      <c r="D47" s="121"/>
      <c r="E47" s="121"/>
      <c r="F47" s="122"/>
      <c r="G47" s="123" t="s">
        <v>67</v>
      </c>
      <c r="H47" s="124"/>
      <c r="I47" s="124"/>
      <c r="J47" s="124"/>
      <c r="K47" s="124"/>
      <c r="L47" s="125"/>
      <c r="M47" s="126" t="s">
        <v>68</v>
      </c>
      <c r="N47" s="127"/>
      <c r="O47" s="127"/>
      <c r="P47" s="127"/>
      <c r="Q47" s="127"/>
      <c r="R47" s="128"/>
      <c r="S47" s="129" t="s">
        <v>69</v>
      </c>
      <c r="T47" s="130"/>
      <c r="U47" s="130"/>
      <c r="V47" s="130"/>
      <c r="W47" s="131"/>
    </row>
    <row r="48" spans="1:23" s="1" customFormat="1" ht="11.25" x14ac:dyDescent="0.2">
      <c r="A48" s="114" t="s">
        <v>70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6"/>
    </row>
  </sheetData>
  <mergeCells count="14">
    <mergeCell ref="B43:W43"/>
    <mergeCell ref="A1:V1"/>
    <mergeCell ref="A2:V2"/>
    <mergeCell ref="A40:J40"/>
    <mergeCell ref="B41:W41"/>
    <mergeCell ref="B42:W42"/>
    <mergeCell ref="A48:W48"/>
    <mergeCell ref="B44:W44"/>
    <mergeCell ref="B45:W45"/>
    <mergeCell ref="B46:W46"/>
    <mergeCell ref="A47:F47"/>
    <mergeCell ref="G47:L47"/>
    <mergeCell ref="M47:R47"/>
    <mergeCell ref="S47:W47"/>
  </mergeCells>
  <printOptions horizontalCentered="1"/>
  <pageMargins left="0.19685039370078741" right="0.19685039370078741" top="0.39370078740157483" bottom="0.19685039370078741" header="0.19685039370078741" footer="0.19685039370078741"/>
  <pageSetup paperSize="9" orientation="landscape" verticalDpi="0" r:id="rId1"/>
  <ignoredErrors>
    <ignoredError sqref="W4:W40 K40:V4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28"/>
  <sheetViews>
    <sheetView showGridLines="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10" bestFit="1" customWidth="1"/>
    <col min="2" max="2" width="10.42578125" customWidth="1"/>
    <col min="3" max="3" width="2.7109375" customWidth="1"/>
    <col min="4" max="4" width="3" customWidth="1"/>
    <col min="5" max="5" width="5" customWidth="1"/>
    <col min="6" max="6" width="5.140625" customWidth="1"/>
    <col min="7" max="7" width="9.85546875" customWidth="1"/>
    <col min="8" max="8" width="3.85546875" customWidth="1"/>
    <col min="9" max="9" width="3.140625" customWidth="1"/>
    <col min="10" max="10" width="5.85546875" customWidth="1"/>
    <col min="11" max="12" width="5.42578125" customWidth="1"/>
    <col min="13" max="13" width="6" customWidth="1"/>
    <col min="14" max="14" width="5.5703125" customWidth="1"/>
    <col min="15" max="15" width="5.85546875" customWidth="1"/>
    <col min="16" max="16" width="5.5703125" customWidth="1"/>
    <col min="17" max="17" width="5.140625" customWidth="1"/>
    <col min="18" max="18" width="5.7109375" customWidth="1"/>
    <col min="19" max="19" width="5.42578125" customWidth="1"/>
    <col min="20" max="20" width="5.7109375" customWidth="1"/>
    <col min="21" max="21" width="5.85546875" customWidth="1"/>
    <col min="22" max="22" width="5.7109375" customWidth="1"/>
    <col min="23" max="23" width="5.85546875" customWidth="1"/>
  </cols>
  <sheetData>
    <row r="1" spans="1:23" s="1" customFormat="1" ht="13.5" customHeight="1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57"/>
    </row>
    <row r="2" spans="1:23" s="1" customFormat="1" ht="13.5" customHeight="1" x14ac:dyDescent="0.2">
      <c r="A2" s="135" t="s">
        <v>485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62"/>
    </row>
    <row r="3" spans="1:23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1" t="s">
        <v>338</v>
      </c>
    </row>
    <row r="4" spans="1:23" s="1" customFormat="1" ht="12" x14ac:dyDescent="0.2">
      <c r="A4" s="29">
        <v>14330000</v>
      </c>
      <c r="B4" s="29" t="s">
        <v>374</v>
      </c>
      <c r="C4" s="29" t="s">
        <v>12</v>
      </c>
      <c r="D4" s="29" t="s">
        <v>13</v>
      </c>
      <c r="E4" s="29" t="s">
        <v>14</v>
      </c>
      <c r="F4" s="29" t="s">
        <v>31</v>
      </c>
      <c r="G4" s="29" t="s">
        <v>32</v>
      </c>
      <c r="H4" s="29" t="s">
        <v>33</v>
      </c>
      <c r="I4" s="29" t="s">
        <v>25</v>
      </c>
      <c r="J4" s="30">
        <v>38504</v>
      </c>
      <c r="K4" s="31">
        <v>0</v>
      </c>
      <c r="L4" s="31">
        <v>0</v>
      </c>
      <c r="M4" s="31">
        <v>0</v>
      </c>
      <c r="N4" s="32">
        <v>95</v>
      </c>
      <c r="O4" s="32">
        <v>100</v>
      </c>
      <c r="P4" s="32">
        <v>100</v>
      </c>
      <c r="Q4" s="32">
        <v>100</v>
      </c>
      <c r="R4" s="32">
        <v>100</v>
      </c>
      <c r="S4" s="32">
        <v>100</v>
      </c>
      <c r="T4" s="32">
        <v>97</v>
      </c>
      <c r="U4" s="31">
        <v>58</v>
      </c>
      <c r="V4" s="31">
        <v>47</v>
      </c>
      <c r="W4" s="103">
        <f>AVERAGE(K4:V4)</f>
        <v>66.416666666666671</v>
      </c>
    </row>
    <row r="5" spans="1:23" s="1" customFormat="1" ht="12" x14ac:dyDescent="0.2">
      <c r="A5" s="29">
        <v>66002</v>
      </c>
      <c r="B5" s="29" t="s">
        <v>374</v>
      </c>
      <c r="C5" s="29" t="s">
        <v>19</v>
      </c>
      <c r="D5" s="29" t="s">
        <v>13</v>
      </c>
      <c r="E5" s="29" t="s">
        <v>14</v>
      </c>
      <c r="F5" s="29" t="s">
        <v>31</v>
      </c>
      <c r="G5" s="29" t="s">
        <v>20</v>
      </c>
      <c r="H5" s="29" t="s">
        <v>33</v>
      </c>
      <c r="I5" s="29" t="s">
        <v>25</v>
      </c>
      <c r="J5" s="30">
        <v>38504</v>
      </c>
      <c r="K5" s="31">
        <v>0</v>
      </c>
      <c r="L5" s="31">
        <v>0</v>
      </c>
      <c r="M5" s="31">
        <v>0</v>
      </c>
      <c r="N5" s="32">
        <v>95</v>
      </c>
      <c r="O5" s="32">
        <v>100</v>
      </c>
      <c r="P5" s="32">
        <v>100</v>
      </c>
      <c r="Q5" s="32">
        <v>100</v>
      </c>
      <c r="R5" s="32">
        <v>100</v>
      </c>
      <c r="S5" s="32">
        <v>100</v>
      </c>
      <c r="T5" s="32">
        <v>98</v>
      </c>
      <c r="U5" s="31">
        <v>63</v>
      </c>
      <c r="V5" s="32">
        <v>100</v>
      </c>
      <c r="W5" s="104">
        <f t="shared" ref="W5:W20" si="0">AVERAGE(K5:V5)</f>
        <v>71.333333333333329</v>
      </c>
    </row>
    <row r="6" spans="1:23" s="1" customFormat="1" ht="12" x14ac:dyDescent="0.2">
      <c r="A6" s="29">
        <v>15630000</v>
      </c>
      <c r="B6" s="29" t="s">
        <v>373</v>
      </c>
      <c r="C6" s="29" t="s">
        <v>12</v>
      </c>
      <c r="D6" s="29" t="s">
        <v>110</v>
      </c>
      <c r="E6" s="29" t="s">
        <v>14</v>
      </c>
      <c r="F6" s="29"/>
      <c r="G6" s="29" t="s">
        <v>22</v>
      </c>
      <c r="H6" s="29"/>
      <c r="I6" s="29" t="s">
        <v>25</v>
      </c>
      <c r="J6" s="30">
        <v>35217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  <c r="R6" s="32">
        <v>98</v>
      </c>
      <c r="S6" s="32">
        <v>100</v>
      </c>
      <c r="T6" s="32">
        <v>100</v>
      </c>
      <c r="U6" s="32">
        <v>100</v>
      </c>
      <c r="V6" s="32">
        <v>95</v>
      </c>
      <c r="W6" s="104">
        <f t="shared" si="0"/>
        <v>99.416666666666671</v>
      </c>
    </row>
    <row r="7" spans="1:23" s="1" customFormat="1" ht="12" x14ac:dyDescent="0.2">
      <c r="A7" s="29">
        <v>763001</v>
      </c>
      <c r="B7" s="29" t="s">
        <v>373</v>
      </c>
      <c r="C7" s="29" t="s">
        <v>19</v>
      </c>
      <c r="D7" s="29" t="s">
        <v>110</v>
      </c>
      <c r="E7" s="29" t="s">
        <v>14</v>
      </c>
      <c r="F7" s="29"/>
      <c r="G7" s="29" t="s">
        <v>22</v>
      </c>
      <c r="H7" s="29"/>
      <c r="I7" s="29" t="s">
        <v>25</v>
      </c>
      <c r="J7" s="30">
        <v>35217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104">
        <f t="shared" si="0"/>
        <v>0</v>
      </c>
    </row>
    <row r="8" spans="1:23" s="1" customFormat="1" ht="12" x14ac:dyDescent="0.2">
      <c r="A8" s="29">
        <v>16030000</v>
      </c>
      <c r="B8" s="29" t="s">
        <v>96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16</v>
      </c>
      <c r="H8" s="29" t="s">
        <v>17</v>
      </c>
      <c r="I8" s="29" t="s">
        <v>25</v>
      </c>
      <c r="J8" s="30">
        <v>38231</v>
      </c>
      <c r="K8" s="32">
        <v>100</v>
      </c>
      <c r="L8" s="32">
        <v>99</v>
      </c>
      <c r="M8" s="32">
        <v>100</v>
      </c>
      <c r="N8" s="32">
        <v>100</v>
      </c>
      <c r="O8" s="32">
        <v>100</v>
      </c>
      <c r="P8" s="32">
        <v>100</v>
      </c>
      <c r="Q8" s="32">
        <v>100</v>
      </c>
      <c r="R8" s="32">
        <v>100</v>
      </c>
      <c r="S8" s="33">
        <v>81</v>
      </c>
      <c r="T8" s="32">
        <v>100</v>
      </c>
      <c r="U8" s="32">
        <v>100</v>
      </c>
      <c r="V8" s="32">
        <v>90</v>
      </c>
      <c r="W8" s="104">
        <f t="shared" si="0"/>
        <v>97.5</v>
      </c>
    </row>
    <row r="9" spans="1:23" s="1" customFormat="1" ht="12" x14ac:dyDescent="0.2">
      <c r="A9" s="29">
        <v>358001</v>
      </c>
      <c r="B9" s="29" t="s">
        <v>96</v>
      </c>
      <c r="C9" s="29" t="s">
        <v>19</v>
      </c>
      <c r="D9" s="29" t="s">
        <v>13</v>
      </c>
      <c r="E9" s="29" t="s">
        <v>14</v>
      </c>
      <c r="F9" s="29" t="s">
        <v>15</v>
      </c>
      <c r="G9" s="29" t="s">
        <v>20</v>
      </c>
      <c r="H9" s="29" t="s">
        <v>17</v>
      </c>
      <c r="I9" s="29" t="s">
        <v>25</v>
      </c>
      <c r="J9" s="30">
        <v>38231</v>
      </c>
      <c r="K9" s="32">
        <v>100</v>
      </c>
      <c r="L9" s="32">
        <v>100</v>
      </c>
      <c r="M9" s="32">
        <v>100</v>
      </c>
      <c r="N9" s="32">
        <v>100</v>
      </c>
      <c r="O9" s="32">
        <v>100</v>
      </c>
      <c r="P9" s="32">
        <v>100</v>
      </c>
      <c r="Q9" s="32">
        <v>100</v>
      </c>
      <c r="R9" s="32">
        <v>100</v>
      </c>
      <c r="S9" s="32">
        <v>99</v>
      </c>
      <c r="T9" s="32">
        <v>100</v>
      </c>
      <c r="U9" s="32">
        <v>100</v>
      </c>
      <c r="V9" s="32">
        <v>90</v>
      </c>
      <c r="W9" s="104">
        <f t="shared" si="0"/>
        <v>99.083333333333329</v>
      </c>
    </row>
    <row r="10" spans="1:23" s="1" customFormat="1" ht="12" x14ac:dyDescent="0.2">
      <c r="A10" s="29">
        <v>13870000</v>
      </c>
      <c r="B10" s="29" t="s">
        <v>372</v>
      </c>
      <c r="C10" s="29" t="s">
        <v>12</v>
      </c>
      <c r="D10" s="29" t="s">
        <v>13</v>
      </c>
      <c r="E10" s="29" t="s">
        <v>14</v>
      </c>
      <c r="F10" s="29" t="s">
        <v>31</v>
      </c>
      <c r="G10" s="29" t="s">
        <v>16</v>
      </c>
      <c r="H10" s="29" t="s">
        <v>33</v>
      </c>
      <c r="I10" s="29" t="s">
        <v>25</v>
      </c>
      <c r="J10" s="30">
        <v>38292</v>
      </c>
      <c r="K10" s="32">
        <v>100</v>
      </c>
      <c r="L10" s="32">
        <v>100</v>
      </c>
      <c r="M10" s="32">
        <v>100</v>
      </c>
      <c r="N10" s="32">
        <v>100</v>
      </c>
      <c r="O10" s="32">
        <v>100</v>
      </c>
      <c r="P10" s="32">
        <v>100</v>
      </c>
      <c r="Q10" s="32">
        <v>100</v>
      </c>
      <c r="R10" s="32">
        <v>100</v>
      </c>
      <c r="S10" s="32">
        <v>100</v>
      </c>
      <c r="T10" s="32">
        <v>100</v>
      </c>
      <c r="U10" s="32">
        <v>100</v>
      </c>
      <c r="V10" s="31">
        <v>4</v>
      </c>
      <c r="W10" s="104">
        <f t="shared" si="0"/>
        <v>92</v>
      </c>
    </row>
    <row r="11" spans="1:23" s="1" customFormat="1" ht="12" x14ac:dyDescent="0.2">
      <c r="A11" s="29">
        <v>764004</v>
      </c>
      <c r="B11" s="29" t="s">
        <v>372</v>
      </c>
      <c r="C11" s="29" t="s">
        <v>19</v>
      </c>
      <c r="D11" s="29" t="s">
        <v>13</v>
      </c>
      <c r="E11" s="29" t="s">
        <v>14</v>
      </c>
      <c r="F11" s="29" t="s">
        <v>31</v>
      </c>
      <c r="G11" s="29" t="s">
        <v>20</v>
      </c>
      <c r="H11" s="29" t="s">
        <v>33</v>
      </c>
      <c r="I11" s="29" t="s">
        <v>25</v>
      </c>
      <c r="J11" s="30">
        <v>38292</v>
      </c>
      <c r="K11" s="32">
        <v>100</v>
      </c>
      <c r="L11" s="32">
        <v>100</v>
      </c>
      <c r="M11" s="32">
        <v>100</v>
      </c>
      <c r="N11" s="32">
        <v>100</v>
      </c>
      <c r="O11" s="32">
        <v>100</v>
      </c>
      <c r="P11" s="32">
        <v>100</v>
      </c>
      <c r="Q11" s="32">
        <v>100</v>
      </c>
      <c r="R11" s="32">
        <v>100</v>
      </c>
      <c r="S11" s="32">
        <v>100</v>
      </c>
      <c r="T11" s="32">
        <v>100</v>
      </c>
      <c r="U11" s="32">
        <v>100</v>
      </c>
      <c r="V11" s="31">
        <v>6</v>
      </c>
      <c r="W11" s="104">
        <f t="shared" si="0"/>
        <v>92.166666666666671</v>
      </c>
    </row>
    <row r="12" spans="1:23" s="1" customFormat="1" ht="12" x14ac:dyDescent="0.2">
      <c r="A12" s="29">
        <v>14100000</v>
      </c>
      <c r="B12" s="29" t="s">
        <v>97</v>
      </c>
      <c r="C12" s="29" t="s">
        <v>12</v>
      </c>
      <c r="D12" s="29" t="s">
        <v>13</v>
      </c>
      <c r="E12" s="29" t="s">
        <v>14</v>
      </c>
      <c r="F12" s="29" t="s">
        <v>15</v>
      </c>
      <c r="G12" s="29" t="s">
        <v>486</v>
      </c>
      <c r="H12" s="29" t="s">
        <v>17</v>
      </c>
      <c r="I12" s="29" t="s">
        <v>25</v>
      </c>
      <c r="J12" s="30">
        <v>37043</v>
      </c>
      <c r="K12" s="32">
        <v>100</v>
      </c>
      <c r="L12" s="31">
        <v>9</v>
      </c>
      <c r="M12" s="31">
        <v>4</v>
      </c>
      <c r="N12" s="31">
        <v>0</v>
      </c>
      <c r="O12" s="31">
        <v>32</v>
      </c>
      <c r="P12" s="33">
        <v>82</v>
      </c>
      <c r="Q12" s="31">
        <v>18</v>
      </c>
      <c r="R12" s="31">
        <v>4</v>
      </c>
      <c r="S12" s="31">
        <v>38</v>
      </c>
      <c r="T12" s="31">
        <v>8</v>
      </c>
      <c r="U12" s="32">
        <v>100</v>
      </c>
      <c r="V12" s="32">
        <v>100</v>
      </c>
      <c r="W12" s="104">
        <f t="shared" si="0"/>
        <v>41.25</v>
      </c>
    </row>
    <row r="13" spans="1:23" s="1" customFormat="1" ht="12" x14ac:dyDescent="0.2">
      <c r="A13" s="29">
        <v>360001</v>
      </c>
      <c r="B13" s="29" t="s">
        <v>97</v>
      </c>
      <c r="C13" s="29" t="s">
        <v>19</v>
      </c>
      <c r="D13" s="29" t="s">
        <v>13</v>
      </c>
      <c r="E13" s="29" t="s">
        <v>14</v>
      </c>
      <c r="F13" s="29" t="s">
        <v>15</v>
      </c>
      <c r="G13" s="29" t="s">
        <v>20</v>
      </c>
      <c r="H13" s="29" t="s">
        <v>17</v>
      </c>
      <c r="I13" s="29" t="s">
        <v>25</v>
      </c>
      <c r="J13" s="30">
        <v>37043</v>
      </c>
      <c r="K13" s="32">
        <v>100</v>
      </c>
      <c r="L13" s="32">
        <v>100</v>
      </c>
      <c r="M13" s="32">
        <v>100</v>
      </c>
      <c r="N13" s="31">
        <v>43</v>
      </c>
      <c r="O13" s="31">
        <v>69</v>
      </c>
      <c r="P13" s="33">
        <v>82</v>
      </c>
      <c r="Q13" s="32">
        <v>100</v>
      </c>
      <c r="R13" s="32">
        <v>99</v>
      </c>
      <c r="S13" s="32">
        <v>100</v>
      </c>
      <c r="T13" s="32">
        <v>100</v>
      </c>
      <c r="U13" s="32">
        <v>100</v>
      </c>
      <c r="V13" s="32">
        <v>100</v>
      </c>
      <c r="W13" s="104">
        <f t="shared" si="0"/>
        <v>91.083333333333329</v>
      </c>
    </row>
    <row r="14" spans="1:23" s="1" customFormat="1" ht="12" x14ac:dyDescent="0.2">
      <c r="A14" s="29">
        <v>14990000</v>
      </c>
      <c r="B14" s="29" t="s">
        <v>371</v>
      </c>
      <c r="C14" s="29" t="s">
        <v>12</v>
      </c>
      <c r="D14" s="29" t="s">
        <v>13</v>
      </c>
      <c r="E14" s="29" t="s">
        <v>14</v>
      </c>
      <c r="F14" s="29" t="s">
        <v>15</v>
      </c>
      <c r="G14" s="29" t="s">
        <v>27</v>
      </c>
      <c r="H14" s="29" t="s">
        <v>17</v>
      </c>
      <c r="I14" s="29" t="s">
        <v>25</v>
      </c>
      <c r="J14" s="30">
        <v>37043</v>
      </c>
      <c r="K14" s="32">
        <v>99</v>
      </c>
      <c r="L14" s="32">
        <v>97</v>
      </c>
      <c r="M14" s="32">
        <v>100</v>
      </c>
      <c r="N14" s="32">
        <v>100</v>
      </c>
      <c r="O14" s="32">
        <v>100</v>
      </c>
      <c r="P14" s="32">
        <v>100</v>
      </c>
      <c r="Q14" s="32">
        <v>100</v>
      </c>
      <c r="R14" s="32">
        <v>100</v>
      </c>
      <c r="S14" s="32">
        <v>95</v>
      </c>
      <c r="T14" s="32">
        <v>92</v>
      </c>
      <c r="U14" s="32">
        <v>91</v>
      </c>
      <c r="V14" s="32">
        <v>93</v>
      </c>
      <c r="W14" s="104">
        <f t="shared" si="0"/>
        <v>97.25</v>
      </c>
    </row>
    <row r="15" spans="1:23" s="1" customFormat="1" ht="12" x14ac:dyDescent="0.2">
      <c r="A15" s="29">
        <v>360004</v>
      </c>
      <c r="B15" s="29" t="s">
        <v>371</v>
      </c>
      <c r="C15" s="29" t="s">
        <v>19</v>
      </c>
      <c r="D15" s="29" t="s">
        <v>13</v>
      </c>
      <c r="E15" s="29" t="s">
        <v>14</v>
      </c>
      <c r="F15" s="29" t="s">
        <v>15</v>
      </c>
      <c r="G15" s="29" t="s">
        <v>20</v>
      </c>
      <c r="H15" s="29" t="s">
        <v>17</v>
      </c>
      <c r="I15" s="29" t="s">
        <v>25</v>
      </c>
      <c r="J15" s="30">
        <v>37043</v>
      </c>
      <c r="K15" s="32">
        <v>99</v>
      </c>
      <c r="L15" s="32">
        <v>97</v>
      </c>
      <c r="M15" s="32">
        <v>100</v>
      </c>
      <c r="N15" s="32">
        <v>100</v>
      </c>
      <c r="O15" s="32">
        <v>100</v>
      </c>
      <c r="P15" s="32">
        <v>100</v>
      </c>
      <c r="Q15" s="32">
        <v>100</v>
      </c>
      <c r="R15" s="32">
        <v>100</v>
      </c>
      <c r="S15" s="32">
        <v>100</v>
      </c>
      <c r="T15" s="32">
        <v>92</v>
      </c>
      <c r="U15" s="32">
        <v>90</v>
      </c>
      <c r="V15" s="32">
        <v>98</v>
      </c>
      <c r="W15" s="104">
        <f t="shared" si="0"/>
        <v>98</v>
      </c>
    </row>
    <row r="16" spans="1:23" s="1" customFormat="1" ht="12" x14ac:dyDescent="0.2">
      <c r="A16" s="29">
        <v>10100000</v>
      </c>
      <c r="B16" s="29" t="s">
        <v>99</v>
      </c>
      <c r="C16" s="29" t="s">
        <v>12</v>
      </c>
      <c r="D16" s="29" t="s">
        <v>13</v>
      </c>
      <c r="E16" s="29" t="s">
        <v>14</v>
      </c>
      <c r="F16" s="29" t="s">
        <v>15</v>
      </c>
      <c r="G16" s="29" t="s">
        <v>32</v>
      </c>
      <c r="H16" s="29" t="s">
        <v>17</v>
      </c>
      <c r="I16" s="29" t="s">
        <v>25</v>
      </c>
      <c r="J16" s="30">
        <v>36739</v>
      </c>
      <c r="K16" s="31">
        <v>4</v>
      </c>
      <c r="L16" s="31">
        <v>49</v>
      </c>
      <c r="M16" s="32">
        <v>100</v>
      </c>
      <c r="N16" s="32">
        <v>100</v>
      </c>
      <c r="O16" s="32">
        <v>100</v>
      </c>
      <c r="P16" s="32">
        <v>100</v>
      </c>
      <c r="Q16" s="32">
        <v>100</v>
      </c>
      <c r="R16" s="32">
        <v>100</v>
      </c>
      <c r="S16" s="33">
        <v>88</v>
      </c>
      <c r="T16" s="31">
        <v>0</v>
      </c>
      <c r="U16" s="31">
        <v>0</v>
      </c>
      <c r="V16" s="31">
        <v>72</v>
      </c>
      <c r="W16" s="104">
        <f t="shared" si="0"/>
        <v>67.75</v>
      </c>
    </row>
    <row r="17" spans="1:23" s="1" customFormat="1" ht="12" x14ac:dyDescent="0.2">
      <c r="A17" s="29">
        <v>469001</v>
      </c>
      <c r="B17" s="29" t="s">
        <v>99</v>
      </c>
      <c r="C17" s="29" t="s">
        <v>19</v>
      </c>
      <c r="D17" s="29" t="s">
        <v>13</v>
      </c>
      <c r="E17" s="29" t="s">
        <v>14</v>
      </c>
      <c r="F17" s="29" t="s">
        <v>15</v>
      </c>
      <c r="G17" s="29" t="s">
        <v>20</v>
      </c>
      <c r="H17" s="29" t="s">
        <v>17</v>
      </c>
      <c r="I17" s="29" t="s">
        <v>25</v>
      </c>
      <c r="J17" s="30">
        <v>36739</v>
      </c>
      <c r="K17" s="31">
        <v>4</v>
      </c>
      <c r="L17" s="31">
        <v>50</v>
      </c>
      <c r="M17" s="32">
        <v>100</v>
      </c>
      <c r="N17" s="32">
        <v>100</v>
      </c>
      <c r="O17" s="32">
        <v>100</v>
      </c>
      <c r="P17" s="32">
        <v>100</v>
      </c>
      <c r="Q17" s="32">
        <v>100</v>
      </c>
      <c r="R17" s="32">
        <v>100</v>
      </c>
      <c r="S17" s="32">
        <v>97</v>
      </c>
      <c r="T17" s="31">
        <v>54</v>
      </c>
      <c r="U17" s="31">
        <v>58</v>
      </c>
      <c r="V17" s="33">
        <v>88</v>
      </c>
      <c r="W17" s="104">
        <f t="shared" si="0"/>
        <v>79.25</v>
      </c>
    </row>
    <row r="18" spans="1:23" s="1" customFormat="1" ht="12" x14ac:dyDescent="0.2">
      <c r="A18" s="29">
        <v>12900001</v>
      </c>
      <c r="B18" s="29" t="s">
        <v>100</v>
      </c>
      <c r="C18" s="29" t="s">
        <v>12</v>
      </c>
      <c r="D18" s="29" t="s">
        <v>13</v>
      </c>
      <c r="E18" s="29" t="s">
        <v>14</v>
      </c>
      <c r="F18" s="29" t="s">
        <v>15</v>
      </c>
      <c r="G18" s="29" t="s">
        <v>27</v>
      </c>
      <c r="H18" s="29" t="s">
        <v>17</v>
      </c>
      <c r="I18" s="29" t="s">
        <v>25</v>
      </c>
      <c r="J18" s="30">
        <v>33604</v>
      </c>
      <c r="K18" s="32">
        <v>100</v>
      </c>
      <c r="L18" s="32">
        <v>100</v>
      </c>
      <c r="M18" s="32">
        <v>100</v>
      </c>
      <c r="N18" s="32">
        <v>100</v>
      </c>
      <c r="O18" s="32">
        <v>100</v>
      </c>
      <c r="P18" s="32">
        <v>100</v>
      </c>
      <c r="Q18" s="32">
        <v>100</v>
      </c>
      <c r="R18" s="32">
        <v>100</v>
      </c>
      <c r="S18" s="32">
        <v>100</v>
      </c>
      <c r="T18" s="32">
        <v>100</v>
      </c>
      <c r="U18" s="32">
        <v>100</v>
      </c>
      <c r="V18" s="32">
        <v>99</v>
      </c>
      <c r="W18" s="104">
        <f t="shared" si="0"/>
        <v>99.916666666666671</v>
      </c>
    </row>
    <row r="19" spans="1:23" s="1" customFormat="1" ht="12" x14ac:dyDescent="0.2">
      <c r="A19" s="29">
        <v>364004</v>
      </c>
      <c r="B19" s="29" t="s">
        <v>100</v>
      </c>
      <c r="C19" s="29" t="s">
        <v>19</v>
      </c>
      <c r="D19" s="29" t="s">
        <v>13</v>
      </c>
      <c r="E19" s="29" t="s">
        <v>14</v>
      </c>
      <c r="F19" s="29" t="s">
        <v>15</v>
      </c>
      <c r="G19" s="29" t="s">
        <v>20</v>
      </c>
      <c r="H19" s="29" t="s">
        <v>17</v>
      </c>
      <c r="I19" s="29" t="s">
        <v>25</v>
      </c>
      <c r="J19" s="30">
        <v>33604</v>
      </c>
      <c r="K19" s="32">
        <v>100</v>
      </c>
      <c r="L19" s="32">
        <v>100</v>
      </c>
      <c r="M19" s="32">
        <v>100</v>
      </c>
      <c r="N19" s="32">
        <v>100</v>
      </c>
      <c r="O19" s="32">
        <v>100</v>
      </c>
      <c r="P19" s="32">
        <v>100</v>
      </c>
      <c r="Q19" s="32">
        <v>100</v>
      </c>
      <c r="R19" s="32">
        <v>100</v>
      </c>
      <c r="S19" s="32">
        <v>100</v>
      </c>
      <c r="T19" s="32">
        <v>100</v>
      </c>
      <c r="U19" s="32">
        <v>100</v>
      </c>
      <c r="V19" s="32">
        <v>100</v>
      </c>
      <c r="W19" s="104">
        <f t="shared" si="0"/>
        <v>100</v>
      </c>
    </row>
    <row r="20" spans="1:23" s="1" customFormat="1" ht="12.75" x14ac:dyDescent="0.2">
      <c r="A20" s="136" t="s">
        <v>55</v>
      </c>
      <c r="B20" s="137"/>
      <c r="C20" s="137"/>
      <c r="D20" s="137"/>
      <c r="E20" s="137"/>
      <c r="F20" s="137"/>
      <c r="G20" s="137"/>
      <c r="H20" s="137"/>
      <c r="I20" s="137"/>
      <c r="J20" s="138"/>
      <c r="K20" s="31">
        <v>69</v>
      </c>
      <c r="L20" s="31">
        <v>69</v>
      </c>
      <c r="M20" s="31">
        <v>75</v>
      </c>
      <c r="N20" s="33">
        <v>83</v>
      </c>
      <c r="O20" s="33">
        <v>88</v>
      </c>
      <c r="P20" s="32">
        <v>92</v>
      </c>
      <c r="Q20" s="33">
        <v>89</v>
      </c>
      <c r="R20" s="33">
        <v>88</v>
      </c>
      <c r="S20" s="33">
        <v>87</v>
      </c>
      <c r="T20" s="31">
        <v>78</v>
      </c>
      <c r="U20" s="31">
        <v>79</v>
      </c>
      <c r="V20" s="31">
        <v>74</v>
      </c>
      <c r="W20" s="65">
        <f t="shared" si="0"/>
        <v>80.916666666666671</v>
      </c>
    </row>
    <row r="21" spans="1:23" s="1" customFormat="1" ht="11.25" x14ac:dyDescent="0.2">
      <c r="A21" s="29" t="s">
        <v>56</v>
      </c>
      <c r="B21" s="117" t="s">
        <v>57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9"/>
    </row>
    <row r="22" spans="1:23" s="1" customFormat="1" ht="11.25" x14ac:dyDescent="0.2">
      <c r="A22" s="29" t="s">
        <v>58</v>
      </c>
      <c r="B22" s="117" t="s">
        <v>59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9"/>
    </row>
    <row r="23" spans="1:23" s="1" customFormat="1" ht="11.25" x14ac:dyDescent="0.2">
      <c r="A23" s="29" t="s">
        <v>60</v>
      </c>
      <c r="B23" s="117" t="s">
        <v>61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9"/>
    </row>
    <row r="24" spans="1:23" s="1" customFormat="1" ht="11.25" x14ac:dyDescent="0.2">
      <c r="A24" s="29" t="s">
        <v>60</v>
      </c>
      <c r="B24" s="117" t="s">
        <v>62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9"/>
    </row>
    <row r="25" spans="1:23" s="1" customFormat="1" ht="11.25" x14ac:dyDescent="0.2">
      <c r="A25" s="29" t="s">
        <v>60</v>
      </c>
      <c r="B25" s="117" t="s">
        <v>63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9"/>
    </row>
    <row r="26" spans="1:23" s="1" customFormat="1" ht="11.25" x14ac:dyDescent="0.2">
      <c r="A26" s="29" t="s">
        <v>64</v>
      </c>
      <c r="B26" s="117" t="s">
        <v>65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9"/>
    </row>
    <row r="27" spans="1:23" s="1" customFormat="1" ht="11.25" x14ac:dyDescent="0.2">
      <c r="A27" s="120" t="s">
        <v>66</v>
      </c>
      <c r="B27" s="121"/>
      <c r="C27" s="121"/>
      <c r="D27" s="121"/>
      <c r="E27" s="121"/>
      <c r="F27" s="122"/>
      <c r="G27" s="123" t="s">
        <v>67</v>
      </c>
      <c r="H27" s="124"/>
      <c r="I27" s="124"/>
      <c r="J27" s="124"/>
      <c r="K27" s="124"/>
      <c r="L27" s="125"/>
      <c r="M27" s="126" t="s">
        <v>68</v>
      </c>
      <c r="N27" s="127"/>
      <c r="O27" s="127"/>
      <c r="P27" s="127"/>
      <c r="Q27" s="127"/>
      <c r="R27" s="128"/>
      <c r="S27" s="129" t="s">
        <v>69</v>
      </c>
      <c r="T27" s="130"/>
      <c r="U27" s="130"/>
      <c r="V27" s="130"/>
      <c r="W27" s="131"/>
    </row>
    <row r="28" spans="1:23" s="1" customFormat="1" ht="11.25" x14ac:dyDescent="0.2">
      <c r="A28" s="114" t="s">
        <v>70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6"/>
    </row>
  </sheetData>
  <mergeCells count="14">
    <mergeCell ref="B23:W23"/>
    <mergeCell ref="A1:V1"/>
    <mergeCell ref="A2:V2"/>
    <mergeCell ref="A20:J20"/>
    <mergeCell ref="B21:W21"/>
    <mergeCell ref="B22:W22"/>
    <mergeCell ref="A28:W28"/>
    <mergeCell ref="B24:W24"/>
    <mergeCell ref="B25:W25"/>
    <mergeCell ref="B26:W26"/>
    <mergeCell ref="A27:F27"/>
    <mergeCell ref="G27:L27"/>
    <mergeCell ref="M27:R27"/>
    <mergeCell ref="S27:W27"/>
  </mergeCells>
  <printOptions horizontalCentered="1"/>
  <pageMargins left="0.19685039370078741" right="0.19685039370078741" top="0.39370078740157483" bottom="0.19685039370078741" header="0.19685039370078741" footer="0.19685039370078741"/>
  <pageSetup paperSize="9" orientation="landscape" verticalDpi="0" r:id="rId1"/>
  <ignoredErrors>
    <ignoredError sqref="W4:W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4"/>
  <sheetViews>
    <sheetView showGridLines="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10" bestFit="1" customWidth="1"/>
    <col min="2" max="2" width="20.570312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9.85546875" bestFit="1" customWidth="1"/>
    <col min="8" max="8" width="3.85546875" bestFit="1" customWidth="1"/>
    <col min="9" max="9" width="2.7109375" bestFit="1" customWidth="1"/>
    <col min="10" max="10" width="5.85546875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5" s="1" customFormat="1" ht="12.75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  <c r="X1" s="63"/>
    </row>
    <row r="2" spans="1:25" s="1" customFormat="1" ht="12.75" x14ac:dyDescent="0.2">
      <c r="A2" s="134" t="s">
        <v>487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72"/>
    </row>
    <row r="3" spans="1:25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1" t="s">
        <v>338</v>
      </c>
    </row>
    <row r="4" spans="1:25" s="1" customFormat="1" ht="12" x14ac:dyDescent="0.2">
      <c r="A4" s="29">
        <v>30080000</v>
      </c>
      <c r="B4" s="29" t="s">
        <v>376</v>
      </c>
      <c r="C4" s="29" t="s">
        <v>12</v>
      </c>
      <c r="D4" s="29" t="s">
        <v>13</v>
      </c>
      <c r="E4" s="29" t="s">
        <v>14</v>
      </c>
      <c r="F4" s="29" t="s">
        <v>15</v>
      </c>
      <c r="G4" s="29" t="s">
        <v>16</v>
      </c>
      <c r="H4" s="29" t="s">
        <v>17</v>
      </c>
      <c r="I4" s="29" t="s">
        <v>377</v>
      </c>
      <c r="J4" s="30">
        <v>36982</v>
      </c>
      <c r="K4" s="31">
        <v>30</v>
      </c>
      <c r="L4" s="31">
        <v>39</v>
      </c>
      <c r="M4" s="31">
        <v>55</v>
      </c>
      <c r="N4" s="31">
        <v>49</v>
      </c>
      <c r="O4" s="31">
        <v>49</v>
      </c>
      <c r="P4" s="32">
        <v>100</v>
      </c>
      <c r="Q4" s="32">
        <v>100</v>
      </c>
      <c r="R4" s="32">
        <v>100</v>
      </c>
      <c r="S4" s="32">
        <v>100</v>
      </c>
      <c r="T4" s="32">
        <v>100</v>
      </c>
      <c r="U4" s="32">
        <v>98</v>
      </c>
      <c r="V4" s="31">
        <v>0</v>
      </c>
      <c r="W4" s="103">
        <f>AVERAGE(K4:V4)</f>
        <v>68.333333333333329</v>
      </c>
    </row>
    <row r="5" spans="1:25" s="1" customFormat="1" ht="12" x14ac:dyDescent="0.2">
      <c r="A5" s="29">
        <v>8151002</v>
      </c>
      <c r="B5" s="29" t="s">
        <v>376</v>
      </c>
      <c r="C5" s="29" t="s">
        <v>19</v>
      </c>
      <c r="D5" s="29" t="s">
        <v>13</v>
      </c>
      <c r="E5" s="29" t="s">
        <v>14</v>
      </c>
      <c r="F5" s="29" t="s">
        <v>15</v>
      </c>
      <c r="G5" s="29" t="s">
        <v>20</v>
      </c>
      <c r="H5" s="29" t="s">
        <v>17</v>
      </c>
      <c r="I5" s="29" t="s">
        <v>377</v>
      </c>
      <c r="J5" s="30">
        <v>36982</v>
      </c>
      <c r="K5" s="31">
        <v>30</v>
      </c>
      <c r="L5" s="31">
        <v>39</v>
      </c>
      <c r="M5" s="31">
        <v>56</v>
      </c>
      <c r="N5" s="31">
        <v>50</v>
      </c>
      <c r="O5" s="31">
        <v>49</v>
      </c>
      <c r="P5" s="32">
        <v>100</v>
      </c>
      <c r="Q5" s="32">
        <v>100</v>
      </c>
      <c r="R5" s="32">
        <v>100</v>
      </c>
      <c r="S5" s="32">
        <v>100</v>
      </c>
      <c r="T5" s="32">
        <v>100</v>
      </c>
      <c r="U5" s="32">
        <v>98</v>
      </c>
      <c r="V5" s="31">
        <v>0</v>
      </c>
      <c r="W5" s="104">
        <f t="shared" ref="W5:W16" si="0">AVERAGE(K5:V5)</f>
        <v>68.5</v>
      </c>
    </row>
    <row r="6" spans="1:25" s="1" customFormat="1" ht="12" x14ac:dyDescent="0.2">
      <c r="A6" s="29">
        <v>30050000</v>
      </c>
      <c r="B6" s="29" t="s">
        <v>378</v>
      </c>
      <c r="C6" s="29" t="s">
        <v>12</v>
      </c>
      <c r="D6" s="29" t="s">
        <v>13</v>
      </c>
      <c r="E6" s="29" t="s">
        <v>14</v>
      </c>
      <c r="F6" s="29" t="s">
        <v>31</v>
      </c>
      <c r="G6" s="29" t="s">
        <v>32</v>
      </c>
      <c r="H6" s="29" t="s">
        <v>33</v>
      </c>
      <c r="I6" s="29" t="s">
        <v>377</v>
      </c>
      <c r="J6" s="30">
        <v>37956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3">
        <v>89</v>
      </c>
      <c r="Q6" s="32">
        <v>100</v>
      </c>
      <c r="R6" s="31">
        <v>12</v>
      </c>
      <c r="S6" s="31">
        <v>0</v>
      </c>
      <c r="T6" s="31">
        <v>0</v>
      </c>
      <c r="U6" s="31">
        <v>0</v>
      </c>
      <c r="V6" s="31">
        <v>0</v>
      </c>
      <c r="W6" s="104">
        <f t="shared" si="0"/>
        <v>58.416666666666664</v>
      </c>
    </row>
    <row r="7" spans="1:25" s="1" customFormat="1" ht="12" x14ac:dyDescent="0.2">
      <c r="A7" s="29">
        <v>8351006</v>
      </c>
      <c r="B7" s="29" t="s">
        <v>378</v>
      </c>
      <c r="C7" s="29" t="s">
        <v>19</v>
      </c>
      <c r="D7" s="29" t="s">
        <v>13</v>
      </c>
      <c r="E7" s="29" t="s">
        <v>14</v>
      </c>
      <c r="F7" s="29" t="s">
        <v>31</v>
      </c>
      <c r="G7" s="29" t="s">
        <v>20</v>
      </c>
      <c r="H7" s="29" t="s">
        <v>33</v>
      </c>
      <c r="I7" s="29" t="s">
        <v>377</v>
      </c>
      <c r="J7" s="30">
        <v>37956</v>
      </c>
      <c r="K7" s="32">
        <v>100</v>
      </c>
      <c r="L7" s="32">
        <v>100</v>
      </c>
      <c r="M7" s="32">
        <v>99</v>
      </c>
      <c r="N7" s="32">
        <v>100</v>
      </c>
      <c r="O7" s="32">
        <v>100</v>
      </c>
      <c r="P7" s="33">
        <v>89</v>
      </c>
      <c r="Q7" s="32">
        <v>100</v>
      </c>
      <c r="R7" s="31">
        <v>12</v>
      </c>
      <c r="S7" s="31">
        <v>0</v>
      </c>
      <c r="T7" s="31">
        <v>0</v>
      </c>
      <c r="U7" s="31">
        <v>0</v>
      </c>
      <c r="V7" s="31">
        <v>0</v>
      </c>
      <c r="W7" s="104">
        <f t="shared" si="0"/>
        <v>58.333333333333336</v>
      </c>
    </row>
    <row r="8" spans="1:25" s="1" customFormat="1" ht="12" x14ac:dyDescent="0.2">
      <c r="A8" s="29">
        <v>19152000</v>
      </c>
      <c r="B8" s="29" t="s">
        <v>379</v>
      </c>
      <c r="C8" s="29" t="s">
        <v>12</v>
      </c>
      <c r="D8" s="29" t="s">
        <v>13</v>
      </c>
      <c r="E8" s="29" t="s">
        <v>14</v>
      </c>
      <c r="F8" s="29"/>
      <c r="G8" s="29" t="s">
        <v>27</v>
      </c>
      <c r="H8" s="29"/>
      <c r="I8" s="29" t="s">
        <v>377</v>
      </c>
      <c r="J8" s="30">
        <v>41760</v>
      </c>
      <c r="K8" s="31">
        <v>0</v>
      </c>
      <c r="L8" s="31">
        <v>0</v>
      </c>
      <c r="M8" s="31">
        <v>9</v>
      </c>
      <c r="N8" s="31">
        <v>9</v>
      </c>
      <c r="O8" s="31">
        <v>1</v>
      </c>
      <c r="P8" s="31">
        <v>0</v>
      </c>
      <c r="Q8" s="31">
        <v>0</v>
      </c>
      <c r="R8" s="31">
        <v>40</v>
      </c>
      <c r="S8" s="32">
        <v>99</v>
      </c>
      <c r="T8" s="32">
        <v>100</v>
      </c>
      <c r="U8" s="31">
        <v>67</v>
      </c>
      <c r="V8" s="31">
        <v>0</v>
      </c>
      <c r="W8" s="104">
        <f t="shared" si="0"/>
        <v>27.083333333333332</v>
      </c>
    </row>
    <row r="9" spans="1:25" s="1" customFormat="1" ht="12" x14ac:dyDescent="0.2">
      <c r="A9" s="29">
        <v>452002</v>
      </c>
      <c r="B9" s="29" t="s">
        <v>379</v>
      </c>
      <c r="C9" s="29" t="s">
        <v>19</v>
      </c>
      <c r="D9" s="29" t="s">
        <v>13</v>
      </c>
      <c r="E9" s="29" t="s">
        <v>14</v>
      </c>
      <c r="F9" s="29"/>
      <c r="G9" s="29" t="s">
        <v>20</v>
      </c>
      <c r="H9" s="29"/>
      <c r="I9" s="29" t="s">
        <v>377</v>
      </c>
      <c r="J9" s="30">
        <v>41760</v>
      </c>
      <c r="K9" s="32">
        <v>100</v>
      </c>
      <c r="L9" s="31">
        <v>48</v>
      </c>
      <c r="M9" s="31">
        <v>18</v>
      </c>
      <c r="N9" s="31">
        <v>9</v>
      </c>
      <c r="O9" s="31">
        <v>1</v>
      </c>
      <c r="P9" s="31">
        <v>0</v>
      </c>
      <c r="Q9" s="31">
        <v>0</v>
      </c>
      <c r="R9" s="31">
        <v>40</v>
      </c>
      <c r="S9" s="32">
        <v>100</v>
      </c>
      <c r="T9" s="32">
        <v>100</v>
      </c>
      <c r="U9" s="33">
        <v>89</v>
      </c>
      <c r="V9" s="31">
        <v>42</v>
      </c>
      <c r="W9" s="104">
        <f t="shared" si="0"/>
        <v>45.583333333333336</v>
      </c>
    </row>
    <row r="10" spans="1:25" s="1" customFormat="1" ht="12" x14ac:dyDescent="0.2">
      <c r="A10" s="29">
        <v>19500000</v>
      </c>
      <c r="B10" s="29" t="s">
        <v>380</v>
      </c>
      <c r="C10" s="29" t="s">
        <v>12</v>
      </c>
      <c r="D10" s="29" t="s">
        <v>13</v>
      </c>
      <c r="E10" s="29" t="s">
        <v>14</v>
      </c>
      <c r="F10" s="29" t="s">
        <v>15</v>
      </c>
      <c r="G10" s="29" t="s">
        <v>27</v>
      </c>
      <c r="H10" s="29" t="s">
        <v>17</v>
      </c>
      <c r="I10" s="29" t="s">
        <v>377</v>
      </c>
      <c r="J10" s="30">
        <v>37742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35</v>
      </c>
      <c r="R10" s="32">
        <v>90</v>
      </c>
      <c r="S10" s="33">
        <v>85</v>
      </c>
      <c r="T10" s="32">
        <v>100</v>
      </c>
      <c r="U10" s="32">
        <v>100</v>
      </c>
      <c r="V10" s="32">
        <v>100</v>
      </c>
      <c r="W10" s="104">
        <f t="shared" si="0"/>
        <v>42.5</v>
      </c>
    </row>
    <row r="11" spans="1:25" s="1" customFormat="1" ht="12" x14ac:dyDescent="0.2">
      <c r="A11" s="29">
        <v>8051017</v>
      </c>
      <c r="B11" s="29" t="s">
        <v>380</v>
      </c>
      <c r="C11" s="29" t="s">
        <v>19</v>
      </c>
      <c r="D11" s="29" t="s">
        <v>13</v>
      </c>
      <c r="E11" s="29" t="s">
        <v>14</v>
      </c>
      <c r="F11" s="29" t="s">
        <v>15</v>
      </c>
      <c r="G11" s="29" t="s">
        <v>20</v>
      </c>
      <c r="H11" s="29" t="s">
        <v>17</v>
      </c>
      <c r="I11" s="29" t="s">
        <v>377</v>
      </c>
      <c r="J11" s="30">
        <v>37742</v>
      </c>
      <c r="K11" s="32">
        <v>100</v>
      </c>
      <c r="L11" s="32">
        <v>100</v>
      </c>
      <c r="M11" s="32">
        <v>100</v>
      </c>
      <c r="N11" s="32">
        <v>100</v>
      </c>
      <c r="O11" s="32">
        <v>100</v>
      </c>
      <c r="P11" s="32">
        <v>100</v>
      </c>
      <c r="Q11" s="32">
        <v>97</v>
      </c>
      <c r="R11" s="32">
        <v>90</v>
      </c>
      <c r="S11" s="32">
        <v>100</v>
      </c>
      <c r="T11" s="32">
        <v>99</v>
      </c>
      <c r="U11" s="32">
        <v>100</v>
      </c>
      <c r="V11" s="32">
        <v>100</v>
      </c>
      <c r="W11" s="104">
        <f t="shared" si="0"/>
        <v>98.833333333333329</v>
      </c>
    </row>
    <row r="12" spans="1:25" s="1" customFormat="1" ht="12" x14ac:dyDescent="0.2">
      <c r="A12" s="29">
        <v>30055000</v>
      </c>
      <c r="B12" s="29" t="s">
        <v>381</v>
      </c>
      <c r="C12" s="29" t="s">
        <v>12</v>
      </c>
      <c r="D12" s="29" t="s">
        <v>13</v>
      </c>
      <c r="E12" s="29" t="s">
        <v>14</v>
      </c>
      <c r="F12" s="29"/>
      <c r="G12" s="29" t="s">
        <v>16</v>
      </c>
      <c r="H12" s="29"/>
      <c r="I12" s="29" t="s">
        <v>377</v>
      </c>
      <c r="J12" s="30">
        <v>41913</v>
      </c>
      <c r="K12" s="31">
        <v>6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104">
        <f t="shared" si="0"/>
        <v>0.5</v>
      </c>
    </row>
    <row r="13" spans="1:25" s="1" customFormat="1" ht="12" x14ac:dyDescent="0.2">
      <c r="A13" s="29">
        <v>8251004</v>
      </c>
      <c r="B13" s="29" t="s">
        <v>381</v>
      </c>
      <c r="C13" s="29" t="s">
        <v>19</v>
      </c>
      <c r="D13" s="29" t="s">
        <v>13</v>
      </c>
      <c r="E13" s="29" t="s">
        <v>14</v>
      </c>
      <c r="F13" s="29"/>
      <c r="G13" s="29" t="s">
        <v>20</v>
      </c>
      <c r="H13" s="29"/>
      <c r="I13" s="29" t="s">
        <v>377</v>
      </c>
      <c r="J13" s="30">
        <v>41913</v>
      </c>
      <c r="K13" s="31">
        <v>40</v>
      </c>
      <c r="L13" s="31">
        <v>6</v>
      </c>
      <c r="M13" s="31">
        <v>14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104">
        <f t="shared" si="0"/>
        <v>5</v>
      </c>
    </row>
    <row r="14" spans="1:25" s="1" customFormat="1" ht="12" x14ac:dyDescent="0.2">
      <c r="A14" s="29">
        <v>30300000</v>
      </c>
      <c r="B14" s="29" t="s">
        <v>382</v>
      </c>
      <c r="C14" s="29" t="s">
        <v>12</v>
      </c>
      <c r="D14" s="29" t="s">
        <v>13</v>
      </c>
      <c r="E14" s="29" t="s">
        <v>14</v>
      </c>
      <c r="F14" s="29" t="s">
        <v>15</v>
      </c>
      <c r="G14" s="29" t="s">
        <v>16</v>
      </c>
      <c r="H14" s="29" t="s">
        <v>17</v>
      </c>
      <c r="I14" s="29" t="s">
        <v>377</v>
      </c>
      <c r="J14" s="30">
        <v>35521</v>
      </c>
      <c r="K14" s="32">
        <v>100</v>
      </c>
      <c r="L14" s="32">
        <v>100</v>
      </c>
      <c r="M14" s="32">
        <v>100</v>
      </c>
      <c r="N14" s="32">
        <v>100</v>
      </c>
      <c r="O14" s="32">
        <v>100</v>
      </c>
      <c r="P14" s="32">
        <v>100</v>
      </c>
      <c r="Q14" s="32">
        <v>100</v>
      </c>
      <c r="R14" s="32">
        <v>100</v>
      </c>
      <c r="S14" s="32">
        <v>100</v>
      </c>
      <c r="T14" s="32">
        <v>100</v>
      </c>
      <c r="U14" s="32">
        <v>100</v>
      </c>
      <c r="V14" s="32">
        <v>100</v>
      </c>
      <c r="W14" s="104">
        <f t="shared" si="0"/>
        <v>100</v>
      </c>
      <c r="Y14" s="63"/>
    </row>
    <row r="15" spans="1:25" s="1" customFormat="1" ht="12" x14ac:dyDescent="0.2">
      <c r="A15" s="29">
        <v>8052000</v>
      </c>
      <c r="B15" s="29" t="s">
        <v>382</v>
      </c>
      <c r="C15" s="29" t="s">
        <v>19</v>
      </c>
      <c r="D15" s="29" t="s">
        <v>13</v>
      </c>
      <c r="E15" s="29" t="s">
        <v>14</v>
      </c>
      <c r="F15" s="29" t="s">
        <v>15</v>
      </c>
      <c r="G15" s="29" t="s">
        <v>20</v>
      </c>
      <c r="H15" s="29" t="s">
        <v>17</v>
      </c>
      <c r="I15" s="29" t="s">
        <v>377</v>
      </c>
      <c r="J15" s="30">
        <v>35521</v>
      </c>
      <c r="K15" s="32">
        <v>100</v>
      </c>
      <c r="L15" s="32">
        <v>100</v>
      </c>
      <c r="M15" s="32">
        <v>100</v>
      </c>
      <c r="N15" s="32">
        <v>100</v>
      </c>
      <c r="O15" s="32">
        <v>100</v>
      </c>
      <c r="P15" s="32">
        <v>100</v>
      </c>
      <c r="Q15" s="32">
        <v>100</v>
      </c>
      <c r="R15" s="32">
        <v>100</v>
      </c>
      <c r="S15" s="32">
        <v>100</v>
      </c>
      <c r="T15" s="32">
        <v>100</v>
      </c>
      <c r="U15" s="32">
        <v>100</v>
      </c>
      <c r="V15" s="32">
        <v>100</v>
      </c>
      <c r="W15" s="104">
        <f t="shared" si="0"/>
        <v>100</v>
      </c>
    </row>
    <row r="16" spans="1:25" s="1" customFormat="1" ht="12.75" x14ac:dyDescent="0.2">
      <c r="A16" s="136" t="s">
        <v>55</v>
      </c>
      <c r="B16" s="137"/>
      <c r="C16" s="137"/>
      <c r="D16" s="137"/>
      <c r="E16" s="137"/>
      <c r="F16" s="137"/>
      <c r="G16" s="137"/>
      <c r="H16" s="137"/>
      <c r="I16" s="137"/>
      <c r="J16" s="138"/>
      <c r="K16" s="31">
        <v>59</v>
      </c>
      <c r="L16" s="31">
        <v>53</v>
      </c>
      <c r="M16" s="31">
        <v>54</v>
      </c>
      <c r="N16" s="31">
        <v>51</v>
      </c>
      <c r="O16" s="31">
        <v>50</v>
      </c>
      <c r="P16" s="31">
        <v>57</v>
      </c>
      <c r="Q16" s="31">
        <v>61</v>
      </c>
      <c r="R16" s="31">
        <v>57</v>
      </c>
      <c r="S16" s="31">
        <v>65</v>
      </c>
      <c r="T16" s="31">
        <v>67</v>
      </c>
      <c r="U16" s="31">
        <v>63</v>
      </c>
      <c r="V16" s="31">
        <v>37</v>
      </c>
      <c r="W16" s="65">
        <f t="shared" si="0"/>
        <v>56.166666666666664</v>
      </c>
    </row>
    <row r="17" spans="1:23" s="1" customFormat="1" ht="11.25" x14ac:dyDescent="0.2">
      <c r="A17" s="29" t="s">
        <v>56</v>
      </c>
      <c r="B17" s="117" t="s">
        <v>57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9"/>
    </row>
    <row r="18" spans="1:23" s="1" customFormat="1" ht="11.25" x14ac:dyDescent="0.2">
      <c r="A18" s="29" t="s">
        <v>58</v>
      </c>
      <c r="B18" s="117" t="s">
        <v>59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9"/>
    </row>
    <row r="19" spans="1:23" s="1" customFormat="1" ht="11.25" x14ac:dyDescent="0.2">
      <c r="A19" s="29" t="s">
        <v>60</v>
      </c>
      <c r="B19" s="117" t="s">
        <v>61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9"/>
    </row>
    <row r="20" spans="1:23" s="1" customFormat="1" ht="11.25" x14ac:dyDescent="0.2">
      <c r="A20" s="29" t="s">
        <v>60</v>
      </c>
      <c r="B20" s="117" t="s">
        <v>62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9"/>
    </row>
    <row r="21" spans="1:23" s="1" customFormat="1" ht="11.25" x14ac:dyDescent="0.2">
      <c r="A21" s="29" t="s">
        <v>60</v>
      </c>
      <c r="B21" s="117" t="s">
        <v>63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9"/>
    </row>
    <row r="22" spans="1:23" s="1" customFormat="1" ht="11.25" x14ac:dyDescent="0.2">
      <c r="A22" s="29" t="s">
        <v>64</v>
      </c>
      <c r="B22" s="117" t="s">
        <v>65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9"/>
    </row>
    <row r="23" spans="1:23" s="1" customFormat="1" ht="11.25" x14ac:dyDescent="0.2">
      <c r="A23" s="120" t="s">
        <v>66</v>
      </c>
      <c r="B23" s="121"/>
      <c r="C23" s="121"/>
      <c r="D23" s="121"/>
      <c r="E23" s="121"/>
      <c r="F23" s="122"/>
      <c r="G23" s="123" t="s">
        <v>67</v>
      </c>
      <c r="H23" s="124"/>
      <c r="I23" s="124"/>
      <c r="J23" s="124"/>
      <c r="K23" s="124"/>
      <c r="L23" s="125"/>
      <c r="M23" s="126" t="s">
        <v>68</v>
      </c>
      <c r="N23" s="127"/>
      <c r="O23" s="127"/>
      <c r="P23" s="127"/>
      <c r="Q23" s="127"/>
      <c r="R23" s="128"/>
      <c r="S23" s="129" t="s">
        <v>69</v>
      </c>
      <c r="T23" s="130"/>
      <c r="U23" s="130"/>
      <c r="V23" s="130"/>
      <c r="W23" s="131"/>
    </row>
    <row r="24" spans="1:23" s="1" customFormat="1" ht="11.25" x14ac:dyDescent="0.2">
      <c r="A24" s="114" t="s">
        <v>70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6"/>
    </row>
  </sheetData>
  <mergeCells count="14">
    <mergeCell ref="B19:W19"/>
    <mergeCell ref="A1:V1"/>
    <mergeCell ref="A2:V2"/>
    <mergeCell ref="A16:J16"/>
    <mergeCell ref="B17:W17"/>
    <mergeCell ref="B18:W18"/>
    <mergeCell ref="A24:W24"/>
    <mergeCell ref="B20:W20"/>
    <mergeCell ref="B21:W21"/>
    <mergeCell ref="B22:W22"/>
    <mergeCell ref="A23:F23"/>
    <mergeCell ref="G23:L23"/>
    <mergeCell ref="M23:R23"/>
    <mergeCell ref="S23:W23"/>
  </mergeCells>
  <printOptions horizontalCentered="1"/>
  <pageMargins left="0.19685039370078741" right="0.19685039370078741" top="0.39370078740157483" bottom="0.19685039370078741" header="0.19685039370078741" footer="0.19685039370078741"/>
  <pageSetup paperSize="9" orientation="landscape" verticalDpi="0" r:id="rId1"/>
  <ignoredErrors>
    <ignoredError sqref="W4:W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42"/>
  <sheetViews>
    <sheetView showGridLines="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10" bestFit="1" customWidth="1"/>
    <col min="2" max="2" width="17.570312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9.85546875" bestFit="1" customWidth="1"/>
    <col min="8" max="8" width="3.85546875" bestFit="1" customWidth="1"/>
    <col min="9" max="9" width="2.7109375" bestFit="1" customWidth="1"/>
    <col min="10" max="10" width="5.85546875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3" s="1" customFormat="1" ht="12.75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</row>
    <row r="2" spans="1:23" s="1" customFormat="1" ht="12.75" customHeight="1" x14ac:dyDescent="0.2">
      <c r="A2" s="134" t="s">
        <v>488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71"/>
    </row>
    <row r="3" spans="1:23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1" t="s">
        <v>338</v>
      </c>
    </row>
    <row r="4" spans="1:23" s="1" customFormat="1" ht="12" x14ac:dyDescent="0.2">
      <c r="A4" s="29">
        <v>45770000</v>
      </c>
      <c r="B4" s="29" t="s">
        <v>101</v>
      </c>
      <c r="C4" s="29" t="s">
        <v>12</v>
      </c>
      <c r="D4" s="29" t="s">
        <v>13</v>
      </c>
      <c r="E4" s="29" t="s">
        <v>14</v>
      </c>
      <c r="F4" s="29" t="s">
        <v>72</v>
      </c>
      <c r="G4" s="29" t="s">
        <v>16</v>
      </c>
      <c r="H4" s="29" t="s">
        <v>17</v>
      </c>
      <c r="I4" s="29" t="s">
        <v>102</v>
      </c>
      <c r="J4" s="30">
        <v>40664</v>
      </c>
      <c r="K4" s="32">
        <v>100</v>
      </c>
      <c r="L4" s="32">
        <v>100</v>
      </c>
      <c r="M4" s="32">
        <v>100</v>
      </c>
      <c r="N4" s="32">
        <v>97</v>
      </c>
      <c r="O4" s="32">
        <v>91</v>
      </c>
      <c r="P4" s="31">
        <v>59</v>
      </c>
      <c r="Q4" s="32">
        <v>97</v>
      </c>
      <c r="R4" s="33">
        <v>88</v>
      </c>
      <c r="S4" s="32">
        <v>100</v>
      </c>
      <c r="T4" s="32">
        <v>100</v>
      </c>
      <c r="U4" s="32">
        <v>99</v>
      </c>
      <c r="V4" s="32">
        <v>99</v>
      </c>
      <c r="W4" s="104">
        <f>AVERAGE(K4:V4)</f>
        <v>94.166666666666671</v>
      </c>
    </row>
    <row r="5" spans="1:23" s="1" customFormat="1" ht="12" x14ac:dyDescent="0.2">
      <c r="A5" s="29">
        <v>1344016</v>
      </c>
      <c r="B5" s="29" t="s">
        <v>101</v>
      </c>
      <c r="C5" s="29" t="s">
        <v>19</v>
      </c>
      <c r="D5" s="29" t="s">
        <v>13</v>
      </c>
      <c r="E5" s="29" t="s">
        <v>14</v>
      </c>
      <c r="F5" s="29" t="s">
        <v>72</v>
      </c>
      <c r="G5" s="29" t="s">
        <v>20</v>
      </c>
      <c r="H5" s="29" t="s">
        <v>17</v>
      </c>
      <c r="I5" s="29" t="s">
        <v>102</v>
      </c>
      <c r="J5" s="30">
        <v>40664</v>
      </c>
      <c r="K5" s="32">
        <v>100</v>
      </c>
      <c r="L5" s="32">
        <v>100</v>
      </c>
      <c r="M5" s="32">
        <v>100</v>
      </c>
      <c r="N5" s="32">
        <v>100</v>
      </c>
      <c r="O5" s="32">
        <v>100</v>
      </c>
      <c r="P5" s="31">
        <v>72</v>
      </c>
      <c r="Q5" s="32">
        <v>100</v>
      </c>
      <c r="R5" s="32">
        <v>100</v>
      </c>
      <c r="S5" s="32">
        <v>100</v>
      </c>
      <c r="T5" s="32">
        <v>100</v>
      </c>
      <c r="U5" s="32">
        <v>99</v>
      </c>
      <c r="V5" s="32">
        <v>100</v>
      </c>
      <c r="W5" s="104">
        <f t="shared" ref="W5:W26" si="0">AVERAGE(K5:V5)</f>
        <v>97.583333333333329</v>
      </c>
    </row>
    <row r="6" spans="1:23" s="1" customFormat="1" ht="12" x14ac:dyDescent="0.2">
      <c r="A6" s="29">
        <v>45590000</v>
      </c>
      <c r="B6" s="29" t="s">
        <v>383</v>
      </c>
      <c r="C6" s="29" t="s">
        <v>12</v>
      </c>
      <c r="D6" s="29" t="s">
        <v>13</v>
      </c>
      <c r="E6" s="29" t="s">
        <v>14</v>
      </c>
      <c r="F6" s="29" t="s">
        <v>83</v>
      </c>
      <c r="G6" s="29" t="s">
        <v>16</v>
      </c>
      <c r="H6" s="29" t="s">
        <v>78</v>
      </c>
      <c r="I6" s="29" t="s">
        <v>102</v>
      </c>
      <c r="J6" s="30">
        <v>41487</v>
      </c>
      <c r="K6" s="32">
        <v>100</v>
      </c>
      <c r="L6" s="32">
        <v>99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  <c r="R6" s="32">
        <v>100</v>
      </c>
      <c r="S6" s="31">
        <v>36</v>
      </c>
      <c r="T6" s="33">
        <v>85</v>
      </c>
      <c r="U6" s="32">
        <v>98</v>
      </c>
      <c r="V6" s="32">
        <v>100</v>
      </c>
      <c r="W6" s="104">
        <f t="shared" si="0"/>
        <v>93.166666666666671</v>
      </c>
    </row>
    <row r="7" spans="1:23" s="1" customFormat="1" ht="12" x14ac:dyDescent="0.2">
      <c r="A7" s="29">
        <v>1344014</v>
      </c>
      <c r="B7" s="29" t="s">
        <v>383</v>
      </c>
      <c r="C7" s="29" t="s">
        <v>19</v>
      </c>
      <c r="D7" s="29" t="s">
        <v>13</v>
      </c>
      <c r="E7" s="29" t="s">
        <v>14</v>
      </c>
      <c r="F7" s="29" t="s">
        <v>83</v>
      </c>
      <c r="G7" s="29" t="s">
        <v>20</v>
      </c>
      <c r="H7" s="29" t="s">
        <v>78</v>
      </c>
      <c r="I7" s="29" t="s">
        <v>102</v>
      </c>
      <c r="J7" s="30">
        <v>41487</v>
      </c>
      <c r="K7" s="32">
        <v>100</v>
      </c>
      <c r="L7" s="32">
        <v>99</v>
      </c>
      <c r="M7" s="32">
        <v>100</v>
      </c>
      <c r="N7" s="32">
        <v>100</v>
      </c>
      <c r="O7" s="32">
        <v>100</v>
      </c>
      <c r="P7" s="32">
        <v>100</v>
      </c>
      <c r="Q7" s="32">
        <v>100</v>
      </c>
      <c r="R7" s="32">
        <v>100</v>
      </c>
      <c r="S7" s="32">
        <v>100</v>
      </c>
      <c r="T7" s="32">
        <v>100</v>
      </c>
      <c r="U7" s="32">
        <v>99</v>
      </c>
      <c r="V7" s="32">
        <v>100</v>
      </c>
      <c r="W7" s="104">
        <f t="shared" si="0"/>
        <v>99.833333333333329</v>
      </c>
    </row>
    <row r="8" spans="1:23" s="1" customFormat="1" ht="12" x14ac:dyDescent="0.2">
      <c r="A8" s="29">
        <v>53166100</v>
      </c>
      <c r="B8" s="29" t="s">
        <v>103</v>
      </c>
      <c r="C8" s="29" t="s">
        <v>12</v>
      </c>
      <c r="D8" s="29" t="s">
        <v>13</v>
      </c>
      <c r="E8" s="29" t="s">
        <v>14</v>
      </c>
      <c r="F8" s="29"/>
      <c r="G8" s="29" t="s">
        <v>27</v>
      </c>
      <c r="H8" s="29"/>
      <c r="I8" s="29" t="s">
        <v>102</v>
      </c>
      <c r="J8" s="30">
        <v>41671</v>
      </c>
      <c r="K8" s="32">
        <v>100</v>
      </c>
      <c r="L8" s="32">
        <v>99</v>
      </c>
      <c r="M8" s="33">
        <v>86</v>
      </c>
      <c r="N8" s="32">
        <v>100</v>
      </c>
      <c r="O8" s="32">
        <v>100</v>
      </c>
      <c r="P8" s="32">
        <v>100</v>
      </c>
      <c r="Q8" s="32">
        <v>91</v>
      </c>
      <c r="R8" s="32">
        <v>100</v>
      </c>
      <c r="S8" s="32">
        <v>100</v>
      </c>
      <c r="T8" s="32">
        <v>100</v>
      </c>
      <c r="U8" s="32">
        <v>100</v>
      </c>
      <c r="V8" s="32">
        <v>100</v>
      </c>
      <c r="W8" s="104">
        <f t="shared" si="0"/>
        <v>98</v>
      </c>
    </row>
    <row r="9" spans="1:23" s="1" customFormat="1" ht="12" x14ac:dyDescent="0.2">
      <c r="A9" s="29">
        <v>1439109</v>
      </c>
      <c r="B9" s="29" t="s">
        <v>103</v>
      </c>
      <c r="C9" s="29" t="s">
        <v>19</v>
      </c>
      <c r="D9" s="29" t="s">
        <v>13</v>
      </c>
      <c r="E9" s="29" t="s">
        <v>14</v>
      </c>
      <c r="F9" s="29"/>
      <c r="G9" s="29" t="s">
        <v>20</v>
      </c>
      <c r="H9" s="29"/>
      <c r="I9" s="29" t="s">
        <v>102</v>
      </c>
      <c r="J9" s="30">
        <v>41671</v>
      </c>
      <c r="K9" s="32">
        <v>100</v>
      </c>
      <c r="L9" s="32">
        <v>100</v>
      </c>
      <c r="M9" s="32">
        <v>100</v>
      </c>
      <c r="N9" s="32">
        <v>100</v>
      </c>
      <c r="O9" s="32">
        <v>100</v>
      </c>
      <c r="P9" s="32">
        <v>100</v>
      </c>
      <c r="Q9" s="32">
        <v>100</v>
      </c>
      <c r="R9" s="32">
        <v>100</v>
      </c>
      <c r="S9" s="32">
        <v>100</v>
      </c>
      <c r="T9" s="32">
        <v>100</v>
      </c>
      <c r="U9" s="31">
        <v>39</v>
      </c>
      <c r="V9" s="31">
        <v>46</v>
      </c>
      <c r="W9" s="104">
        <f t="shared" si="0"/>
        <v>90.416666666666671</v>
      </c>
    </row>
    <row r="10" spans="1:23" s="1" customFormat="1" ht="12" x14ac:dyDescent="0.2">
      <c r="A10" s="29">
        <v>46675000</v>
      </c>
      <c r="B10" s="29" t="s">
        <v>104</v>
      </c>
      <c r="C10" s="29" t="s">
        <v>12</v>
      </c>
      <c r="D10" s="29" t="s">
        <v>13</v>
      </c>
      <c r="E10" s="29" t="s">
        <v>14</v>
      </c>
      <c r="F10" s="29" t="s">
        <v>72</v>
      </c>
      <c r="G10" s="29" t="s">
        <v>16</v>
      </c>
      <c r="H10" s="29" t="s">
        <v>17</v>
      </c>
      <c r="I10" s="29" t="s">
        <v>102</v>
      </c>
      <c r="J10" s="30">
        <v>41122</v>
      </c>
      <c r="K10" s="32">
        <v>100</v>
      </c>
      <c r="L10" s="32">
        <v>100</v>
      </c>
      <c r="M10" s="32">
        <v>100</v>
      </c>
      <c r="N10" s="32">
        <v>100</v>
      </c>
      <c r="O10" s="32">
        <v>100</v>
      </c>
      <c r="P10" s="32">
        <v>100</v>
      </c>
      <c r="Q10" s="32">
        <v>100</v>
      </c>
      <c r="R10" s="32">
        <v>100</v>
      </c>
      <c r="S10" s="32">
        <v>100</v>
      </c>
      <c r="T10" s="32">
        <v>99</v>
      </c>
      <c r="U10" s="32">
        <v>100</v>
      </c>
      <c r="V10" s="32">
        <v>100</v>
      </c>
      <c r="W10" s="104">
        <f t="shared" si="0"/>
        <v>99.916666666666671</v>
      </c>
    </row>
    <row r="11" spans="1:23" s="1" customFormat="1" ht="12" x14ac:dyDescent="0.2">
      <c r="A11" s="29">
        <v>1144005</v>
      </c>
      <c r="B11" s="29" t="s">
        <v>104</v>
      </c>
      <c r="C11" s="29" t="s">
        <v>19</v>
      </c>
      <c r="D11" s="29" t="s">
        <v>13</v>
      </c>
      <c r="E11" s="29" t="s">
        <v>14</v>
      </c>
      <c r="F11" s="29" t="s">
        <v>72</v>
      </c>
      <c r="G11" s="29" t="s">
        <v>20</v>
      </c>
      <c r="H11" s="29" t="s">
        <v>17</v>
      </c>
      <c r="I11" s="29" t="s">
        <v>102</v>
      </c>
      <c r="J11" s="30">
        <v>41122</v>
      </c>
      <c r="K11" s="32">
        <v>100</v>
      </c>
      <c r="L11" s="32">
        <v>100</v>
      </c>
      <c r="M11" s="32">
        <v>100</v>
      </c>
      <c r="N11" s="32">
        <v>100</v>
      </c>
      <c r="O11" s="32">
        <v>100</v>
      </c>
      <c r="P11" s="32">
        <v>100</v>
      </c>
      <c r="Q11" s="32">
        <v>100</v>
      </c>
      <c r="R11" s="32">
        <v>100</v>
      </c>
      <c r="S11" s="32">
        <v>100</v>
      </c>
      <c r="T11" s="32">
        <v>99</v>
      </c>
      <c r="U11" s="32">
        <v>100</v>
      </c>
      <c r="V11" s="32">
        <v>100</v>
      </c>
      <c r="W11" s="104">
        <f t="shared" si="0"/>
        <v>99.916666666666671</v>
      </c>
    </row>
    <row r="12" spans="1:23" s="1" customFormat="1" ht="12" x14ac:dyDescent="0.2">
      <c r="A12" s="29">
        <v>51240000</v>
      </c>
      <c r="B12" s="29" t="s">
        <v>105</v>
      </c>
      <c r="C12" s="29" t="s">
        <v>12</v>
      </c>
      <c r="D12" s="29" t="s">
        <v>13</v>
      </c>
      <c r="E12" s="29" t="s">
        <v>14</v>
      </c>
      <c r="F12" s="29" t="s">
        <v>15</v>
      </c>
      <c r="G12" s="29" t="s">
        <v>32</v>
      </c>
      <c r="H12" s="29" t="s">
        <v>17</v>
      </c>
      <c r="I12" s="29" t="s">
        <v>102</v>
      </c>
      <c r="J12" s="30">
        <v>35400</v>
      </c>
      <c r="K12" s="32">
        <v>100</v>
      </c>
      <c r="L12" s="32">
        <v>100</v>
      </c>
      <c r="M12" s="32">
        <v>100</v>
      </c>
      <c r="N12" s="31">
        <v>73</v>
      </c>
      <c r="O12" s="32">
        <v>100</v>
      </c>
      <c r="P12" s="32">
        <v>100</v>
      </c>
      <c r="Q12" s="32">
        <v>100</v>
      </c>
      <c r="R12" s="32">
        <v>100</v>
      </c>
      <c r="S12" s="32">
        <v>100</v>
      </c>
      <c r="T12" s="32">
        <v>100</v>
      </c>
      <c r="U12" s="32">
        <v>100</v>
      </c>
      <c r="V12" s="32">
        <v>97</v>
      </c>
      <c r="W12" s="104">
        <f t="shared" si="0"/>
        <v>97.5</v>
      </c>
    </row>
    <row r="13" spans="1:23" s="1" customFormat="1" ht="12" x14ac:dyDescent="0.2">
      <c r="A13" s="29">
        <v>1240012</v>
      </c>
      <c r="B13" s="29" t="s">
        <v>105</v>
      </c>
      <c r="C13" s="29" t="s">
        <v>19</v>
      </c>
      <c r="D13" s="29" t="s">
        <v>13</v>
      </c>
      <c r="E13" s="29" t="s">
        <v>14</v>
      </c>
      <c r="F13" s="29" t="s">
        <v>15</v>
      </c>
      <c r="G13" s="29" t="s">
        <v>20</v>
      </c>
      <c r="H13" s="29" t="s">
        <v>17</v>
      </c>
      <c r="I13" s="29" t="s">
        <v>102</v>
      </c>
      <c r="J13" s="30">
        <v>35400</v>
      </c>
      <c r="K13" s="32">
        <v>100</v>
      </c>
      <c r="L13" s="32">
        <v>100</v>
      </c>
      <c r="M13" s="32">
        <v>100</v>
      </c>
      <c r="N13" s="31">
        <v>73</v>
      </c>
      <c r="O13" s="32">
        <v>100</v>
      </c>
      <c r="P13" s="32">
        <v>100</v>
      </c>
      <c r="Q13" s="32">
        <v>100</v>
      </c>
      <c r="R13" s="32">
        <v>100</v>
      </c>
      <c r="S13" s="32">
        <v>100</v>
      </c>
      <c r="T13" s="32">
        <v>100</v>
      </c>
      <c r="U13" s="32">
        <v>100</v>
      </c>
      <c r="V13" s="32">
        <v>97</v>
      </c>
      <c r="W13" s="104">
        <f t="shared" si="0"/>
        <v>97.5</v>
      </c>
    </row>
    <row r="14" spans="1:23" s="1" customFormat="1" ht="12" x14ac:dyDescent="0.2">
      <c r="A14" s="29">
        <v>53050000</v>
      </c>
      <c r="B14" s="29" t="s">
        <v>384</v>
      </c>
      <c r="C14" s="29" t="s">
        <v>12</v>
      </c>
      <c r="D14" s="29" t="s">
        <v>13</v>
      </c>
      <c r="E14" s="29" t="s">
        <v>14</v>
      </c>
      <c r="F14" s="29"/>
      <c r="G14" s="29" t="s">
        <v>27</v>
      </c>
      <c r="H14" s="29"/>
      <c r="I14" s="29" t="s">
        <v>102</v>
      </c>
      <c r="J14" s="30">
        <v>42370</v>
      </c>
      <c r="K14" s="32">
        <v>100</v>
      </c>
      <c r="L14" s="32">
        <v>100</v>
      </c>
      <c r="M14" s="31">
        <v>58</v>
      </c>
      <c r="N14" s="32">
        <v>100</v>
      </c>
      <c r="O14" s="32">
        <v>100</v>
      </c>
      <c r="P14" s="32">
        <v>100</v>
      </c>
      <c r="Q14" s="32">
        <v>95</v>
      </c>
      <c r="R14" s="32">
        <v>100</v>
      </c>
      <c r="S14" s="32">
        <v>100</v>
      </c>
      <c r="T14" s="32">
        <v>100</v>
      </c>
      <c r="U14" s="32">
        <v>100</v>
      </c>
      <c r="V14" s="32">
        <v>100</v>
      </c>
      <c r="W14" s="104">
        <f t="shared" si="0"/>
        <v>96.083333333333329</v>
      </c>
    </row>
    <row r="15" spans="1:23" s="1" customFormat="1" ht="12" x14ac:dyDescent="0.2">
      <c r="A15" s="29">
        <v>1439023</v>
      </c>
      <c r="B15" s="29" t="s">
        <v>384</v>
      </c>
      <c r="C15" s="29" t="s">
        <v>19</v>
      </c>
      <c r="D15" s="29" t="s">
        <v>13</v>
      </c>
      <c r="E15" s="29" t="s">
        <v>14</v>
      </c>
      <c r="F15" s="29"/>
      <c r="G15" s="29" t="s">
        <v>20</v>
      </c>
      <c r="H15" s="29"/>
      <c r="I15" s="29" t="s">
        <v>102</v>
      </c>
      <c r="J15" s="30">
        <v>42370</v>
      </c>
      <c r="K15" s="32">
        <v>100</v>
      </c>
      <c r="L15" s="32">
        <v>100</v>
      </c>
      <c r="M15" s="31">
        <v>58</v>
      </c>
      <c r="N15" s="32">
        <v>100</v>
      </c>
      <c r="O15" s="32">
        <v>100</v>
      </c>
      <c r="P15" s="32">
        <v>100</v>
      </c>
      <c r="Q15" s="32">
        <v>100</v>
      </c>
      <c r="R15" s="32">
        <v>100</v>
      </c>
      <c r="S15" s="32">
        <v>100</v>
      </c>
      <c r="T15" s="32">
        <v>100</v>
      </c>
      <c r="U15" s="32">
        <v>100</v>
      </c>
      <c r="V15" s="32">
        <v>100</v>
      </c>
      <c r="W15" s="104">
        <f t="shared" si="0"/>
        <v>96.5</v>
      </c>
    </row>
    <row r="16" spans="1:23" s="1" customFormat="1" ht="12" x14ac:dyDescent="0.2">
      <c r="A16" s="29">
        <v>45740001</v>
      </c>
      <c r="B16" s="29" t="s">
        <v>106</v>
      </c>
      <c r="C16" s="29" t="s">
        <v>12</v>
      </c>
      <c r="D16" s="29" t="s">
        <v>13</v>
      </c>
      <c r="E16" s="29" t="s">
        <v>14</v>
      </c>
      <c r="F16" s="29" t="s">
        <v>72</v>
      </c>
      <c r="G16" s="29" t="s">
        <v>16</v>
      </c>
      <c r="H16" s="29" t="s">
        <v>17</v>
      </c>
      <c r="I16" s="29" t="s">
        <v>102</v>
      </c>
      <c r="J16" s="30">
        <v>40664</v>
      </c>
      <c r="K16" s="32">
        <v>100</v>
      </c>
      <c r="L16" s="32">
        <v>100</v>
      </c>
      <c r="M16" s="32">
        <v>100</v>
      </c>
      <c r="N16" s="31">
        <v>70</v>
      </c>
      <c r="O16" s="32">
        <v>100</v>
      </c>
      <c r="P16" s="32">
        <v>100</v>
      </c>
      <c r="Q16" s="31">
        <v>30</v>
      </c>
      <c r="R16" s="31">
        <v>49</v>
      </c>
      <c r="S16" s="32">
        <v>99</v>
      </c>
      <c r="T16" s="32">
        <v>99</v>
      </c>
      <c r="U16" s="32">
        <v>99</v>
      </c>
      <c r="V16" s="32">
        <v>100</v>
      </c>
      <c r="W16" s="104">
        <f t="shared" si="0"/>
        <v>87.166666666666671</v>
      </c>
    </row>
    <row r="17" spans="1:23" s="1" customFormat="1" ht="12" x14ac:dyDescent="0.2">
      <c r="A17" s="29">
        <v>1344002</v>
      </c>
      <c r="B17" s="29" t="s">
        <v>106</v>
      </c>
      <c r="C17" s="29" t="s">
        <v>19</v>
      </c>
      <c r="D17" s="29" t="s">
        <v>13</v>
      </c>
      <c r="E17" s="29" t="s">
        <v>14</v>
      </c>
      <c r="F17" s="29" t="s">
        <v>72</v>
      </c>
      <c r="G17" s="29" t="s">
        <v>20</v>
      </c>
      <c r="H17" s="29" t="s">
        <v>17</v>
      </c>
      <c r="I17" s="29" t="s">
        <v>102</v>
      </c>
      <c r="J17" s="30">
        <v>40664</v>
      </c>
      <c r="K17" s="32">
        <v>100</v>
      </c>
      <c r="L17" s="32">
        <v>100</v>
      </c>
      <c r="M17" s="33">
        <v>81</v>
      </c>
      <c r="N17" s="31">
        <v>0</v>
      </c>
      <c r="O17" s="31">
        <v>0</v>
      </c>
      <c r="P17" s="33">
        <v>87</v>
      </c>
      <c r="Q17" s="31">
        <v>31</v>
      </c>
      <c r="R17" s="31">
        <v>75</v>
      </c>
      <c r="S17" s="32">
        <v>100</v>
      </c>
      <c r="T17" s="32">
        <v>99</v>
      </c>
      <c r="U17" s="32">
        <v>99</v>
      </c>
      <c r="V17" s="32">
        <v>100</v>
      </c>
      <c r="W17" s="104">
        <f t="shared" si="0"/>
        <v>72.666666666666671</v>
      </c>
    </row>
    <row r="18" spans="1:23" s="1" customFormat="1" ht="12" x14ac:dyDescent="0.2">
      <c r="A18" s="29">
        <v>50430000</v>
      </c>
      <c r="B18" s="29" t="s">
        <v>107</v>
      </c>
      <c r="C18" s="29" t="s">
        <v>12</v>
      </c>
      <c r="D18" s="29" t="s">
        <v>13</v>
      </c>
      <c r="E18" s="29" t="s">
        <v>14</v>
      </c>
      <c r="F18" s="29" t="s">
        <v>15</v>
      </c>
      <c r="G18" s="29" t="s">
        <v>16</v>
      </c>
      <c r="H18" s="29" t="s">
        <v>17</v>
      </c>
      <c r="I18" s="29" t="s">
        <v>102</v>
      </c>
      <c r="J18" s="30">
        <v>41153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2">
        <v>80</v>
      </c>
      <c r="Q18" s="31">
        <v>18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104">
        <f t="shared" si="0"/>
        <v>8.1666666666666661</v>
      </c>
    </row>
    <row r="19" spans="1:23" s="1" customFormat="1" ht="12" x14ac:dyDescent="0.2">
      <c r="A19" s="29">
        <v>1140048</v>
      </c>
      <c r="B19" s="29" t="s">
        <v>107</v>
      </c>
      <c r="C19" s="29" t="s">
        <v>19</v>
      </c>
      <c r="D19" s="29" t="s">
        <v>13</v>
      </c>
      <c r="E19" s="29" t="s">
        <v>14</v>
      </c>
      <c r="F19" s="29" t="s">
        <v>15</v>
      </c>
      <c r="G19" s="29" t="s">
        <v>20</v>
      </c>
      <c r="H19" s="29" t="s">
        <v>17</v>
      </c>
      <c r="I19" s="29" t="s">
        <v>102</v>
      </c>
      <c r="J19" s="30">
        <v>41153</v>
      </c>
      <c r="K19" s="32">
        <v>100</v>
      </c>
      <c r="L19" s="32">
        <v>100</v>
      </c>
      <c r="M19" s="32">
        <v>100</v>
      </c>
      <c r="N19" s="32">
        <v>100</v>
      </c>
      <c r="O19" s="32">
        <v>100</v>
      </c>
      <c r="P19" s="32">
        <v>100</v>
      </c>
      <c r="Q19" s="32">
        <v>100</v>
      </c>
      <c r="R19" s="32">
        <v>100</v>
      </c>
      <c r="S19" s="32">
        <v>100</v>
      </c>
      <c r="T19" s="32">
        <v>100</v>
      </c>
      <c r="U19" s="32">
        <v>100</v>
      </c>
      <c r="V19" s="32">
        <v>100</v>
      </c>
      <c r="W19" s="104">
        <f t="shared" si="0"/>
        <v>100</v>
      </c>
    </row>
    <row r="20" spans="1:23" s="1" customFormat="1" ht="12" x14ac:dyDescent="0.2">
      <c r="A20" s="29">
        <v>50380000</v>
      </c>
      <c r="B20" s="29" t="s">
        <v>108</v>
      </c>
      <c r="C20" s="29" t="s">
        <v>12</v>
      </c>
      <c r="D20" s="29" t="s">
        <v>13</v>
      </c>
      <c r="E20" s="29" t="s">
        <v>14</v>
      </c>
      <c r="F20" s="29" t="s">
        <v>15</v>
      </c>
      <c r="G20" s="29" t="s">
        <v>16</v>
      </c>
      <c r="H20" s="29" t="s">
        <v>17</v>
      </c>
      <c r="I20" s="29" t="s">
        <v>102</v>
      </c>
      <c r="J20" s="30">
        <v>41153</v>
      </c>
      <c r="K20" s="32">
        <v>100</v>
      </c>
      <c r="L20" s="32">
        <v>99</v>
      </c>
      <c r="M20" s="32">
        <v>100</v>
      </c>
      <c r="N20" s="32">
        <v>100</v>
      </c>
      <c r="O20" s="32">
        <v>100</v>
      </c>
      <c r="P20" s="32">
        <v>100</v>
      </c>
      <c r="Q20" s="32">
        <v>100</v>
      </c>
      <c r="R20" s="32">
        <v>100</v>
      </c>
      <c r="S20" s="32">
        <v>100</v>
      </c>
      <c r="T20" s="32">
        <v>100</v>
      </c>
      <c r="U20" s="32">
        <v>100</v>
      </c>
      <c r="V20" s="32">
        <v>100</v>
      </c>
      <c r="W20" s="104">
        <f t="shared" si="0"/>
        <v>99.916666666666671</v>
      </c>
    </row>
    <row r="21" spans="1:23" s="1" customFormat="1" ht="12" x14ac:dyDescent="0.2">
      <c r="A21" s="29">
        <v>1040026</v>
      </c>
      <c r="B21" s="29" t="s">
        <v>108</v>
      </c>
      <c r="C21" s="29" t="s">
        <v>19</v>
      </c>
      <c r="D21" s="29" t="s">
        <v>13</v>
      </c>
      <c r="E21" s="29" t="s">
        <v>14</v>
      </c>
      <c r="F21" s="29" t="s">
        <v>15</v>
      </c>
      <c r="G21" s="29" t="s">
        <v>20</v>
      </c>
      <c r="H21" s="29" t="s">
        <v>17</v>
      </c>
      <c r="I21" s="29" t="s">
        <v>102</v>
      </c>
      <c r="J21" s="30">
        <v>41153</v>
      </c>
      <c r="K21" s="32">
        <v>100</v>
      </c>
      <c r="L21" s="32">
        <v>100</v>
      </c>
      <c r="M21" s="32">
        <v>100</v>
      </c>
      <c r="N21" s="32">
        <v>100</v>
      </c>
      <c r="O21" s="32">
        <v>100</v>
      </c>
      <c r="P21" s="32">
        <v>100</v>
      </c>
      <c r="Q21" s="32">
        <v>100</v>
      </c>
      <c r="R21" s="32">
        <v>100</v>
      </c>
      <c r="S21" s="32">
        <v>100</v>
      </c>
      <c r="T21" s="32">
        <v>100</v>
      </c>
      <c r="U21" s="32">
        <v>99</v>
      </c>
      <c r="V21" s="32">
        <v>100</v>
      </c>
      <c r="W21" s="104">
        <f t="shared" si="0"/>
        <v>99.916666666666671</v>
      </c>
    </row>
    <row r="22" spans="1:23" s="1" customFormat="1" ht="12" x14ac:dyDescent="0.2">
      <c r="A22" s="29">
        <v>45910001</v>
      </c>
      <c r="B22" s="29" t="s">
        <v>385</v>
      </c>
      <c r="C22" s="29" t="s">
        <v>12</v>
      </c>
      <c r="D22" s="29" t="s">
        <v>13</v>
      </c>
      <c r="E22" s="29" t="s">
        <v>14</v>
      </c>
      <c r="F22" s="29" t="s">
        <v>83</v>
      </c>
      <c r="G22" s="29" t="s">
        <v>32</v>
      </c>
      <c r="H22" s="29" t="s">
        <v>78</v>
      </c>
      <c r="I22" s="29" t="s">
        <v>102</v>
      </c>
      <c r="J22" s="30">
        <v>41487</v>
      </c>
      <c r="K22" s="32">
        <v>100</v>
      </c>
      <c r="L22" s="32">
        <v>100</v>
      </c>
      <c r="M22" s="32">
        <v>99</v>
      </c>
      <c r="N22" s="32">
        <v>99</v>
      </c>
      <c r="O22" s="32">
        <v>100</v>
      </c>
      <c r="P22" s="32">
        <v>100</v>
      </c>
      <c r="Q22" s="32">
        <v>100</v>
      </c>
      <c r="R22" s="33">
        <v>87</v>
      </c>
      <c r="S22" s="32">
        <v>92</v>
      </c>
      <c r="T22" s="32">
        <v>97</v>
      </c>
      <c r="U22" s="32">
        <v>100</v>
      </c>
      <c r="V22" s="32">
        <v>100</v>
      </c>
      <c r="W22" s="104">
        <f t="shared" si="0"/>
        <v>97.833333333333329</v>
      </c>
    </row>
    <row r="23" spans="1:23" s="1" customFormat="1" ht="12" x14ac:dyDescent="0.2">
      <c r="A23" s="29">
        <v>1344017</v>
      </c>
      <c r="B23" s="29" t="s">
        <v>385</v>
      </c>
      <c r="C23" s="29" t="s">
        <v>19</v>
      </c>
      <c r="D23" s="29" t="s">
        <v>13</v>
      </c>
      <c r="E23" s="29" t="s">
        <v>14</v>
      </c>
      <c r="F23" s="29" t="s">
        <v>83</v>
      </c>
      <c r="G23" s="29" t="s">
        <v>20</v>
      </c>
      <c r="H23" s="29" t="s">
        <v>78</v>
      </c>
      <c r="I23" s="29" t="s">
        <v>102</v>
      </c>
      <c r="J23" s="30">
        <v>41487</v>
      </c>
      <c r="K23" s="32">
        <v>100</v>
      </c>
      <c r="L23" s="32">
        <v>100</v>
      </c>
      <c r="M23" s="32">
        <v>100</v>
      </c>
      <c r="N23" s="32">
        <v>100</v>
      </c>
      <c r="O23" s="32">
        <v>100</v>
      </c>
      <c r="P23" s="32">
        <v>100</v>
      </c>
      <c r="Q23" s="32">
        <v>100</v>
      </c>
      <c r="R23" s="33">
        <v>87</v>
      </c>
      <c r="S23" s="32">
        <v>100</v>
      </c>
      <c r="T23" s="32">
        <v>100</v>
      </c>
      <c r="U23" s="32">
        <v>99</v>
      </c>
      <c r="V23" s="32">
        <v>100</v>
      </c>
      <c r="W23" s="104">
        <f t="shared" si="0"/>
        <v>98.833333333333329</v>
      </c>
    </row>
    <row r="24" spans="1:23" s="1" customFormat="1" ht="12" x14ac:dyDescent="0.2">
      <c r="A24" s="29">
        <v>46543000</v>
      </c>
      <c r="B24" s="29" t="s">
        <v>520</v>
      </c>
      <c r="C24" s="29" t="s">
        <v>12</v>
      </c>
      <c r="D24" s="29" t="s">
        <v>13</v>
      </c>
      <c r="E24" s="29" t="s">
        <v>14</v>
      </c>
      <c r="F24" s="29" t="s">
        <v>83</v>
      </c>
      <c r="G24" s="29" t="s">
        <v>27</v>
      </c>
      <c r="H24" s="29" t="s">
        <v>78</v>
      </c>
      <c r="I24" s="29" t="s">
        <v>102</v>
      </c>
      <c r="J24" s="30">
        <v>41122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19</v>
      </c>
      <c r="S24" s="32">
        <v>99</v>
      </c>
      <c r="T24" s="32">
        <v>98</v>
      </c>
      <c r="U24" s="33">
        <v>84</v>
      </c>
      <c r="V24" s="32">
        <v>97</v>
      </c>
      <c r="W24" s="104">
        <f t="shared" si="0"/>
        <v>33.083333333333336</v>
      </c>
    </row>
    <row r="25" spans="1:23" s="1" customFormat="1" ht="12" x14ac:dyDescent="0.2">
      <c r="A25" s="29">
        <v>1245004</v>
      </c>
      <c r="B25" s="29" t="s">
        <v>520</v>
      </c>
      <c r="C25" s="29" t="s">
        <v>19</v>
      </c>
      <c r="D25" s="29" t="s">
        <v>13</v>
      </c>
      <c r="E25" s="29" t="s">
        <v>14</v>
      </c>
      <c r="F25" s="29" t="s">
        <v>83</v>
      </c>
      <c r="G25" s="29" t="s">
        <v>20</v>
      </c>
      <c r="H25" s="29" t="s">
        <v>78</v>
      </c>
      <c r="I25" s="29" t="s">
        <v>102</v>
      </c>
      <c r="J25" s="30">
        <v>41122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19</v>
      </c>
      <c r="S25" s="32">
        <v>99</v>
      </c>
      <c r="T25" s="32">
        <v>98</v>
      </c>
      <c r="U25" s="32">
        <v>94</v>
      </c>
      <c r="V25" s="32">
        <v>97</v>
      </c>
      <c r="W25" s="104">
        <f t="shared" si="0"/>
        <v>33.916666666666664</v>
      </c>
    </row>
    <row r="26" spans="1:23" s="1" customFormat="1" ht="12.75" x14ac:dyDescent="0.2">
      <c r="A26" s="136" t="s">
        <v>55</v>
      </c>
      <c r="B26" s="137"/>
      <c r="C26" s="137"/>
      <c r="D26" s="137"/>
      <c r="E26" s="137"/>
      <c r="F26" s="137"/>
      <c r="G26" s="137"/>
      <c r="H26" s="137"/>
      <c r="I26" s="137"/>
      <c r="J26" s="138"/>
      <c r="K26" s="28">
        <f>AVERAGE(K4:K25)</f>
        <v>86.36363636363636</v>
      </c>
      <c r="L26" s="28">
        <f t="shared" ref="L26:V26" si="1">AVERAGE(L4:L25)</f>
        <v>86.181818181818187</v>
      </c>
      <c r="M26" s="28">
        <f t="shared" si="1"/>
        <v>81</v>
      </c>
      <c r="N26" s="28">
        <f t="shared" si="1"/>
        <v>77.818181818181813</v>
      </c>
      <c r="O26" s="28">
        <f t="shared" si="1"/>
        <v>81.409090909090907</v>
      </c>
      <c r="P26" s="28">
        <f t="shared" si="1"/>
        <v>86.272727272727266</v>
      </c>
      <c r="Q26" s="28">
        <f t="shared" si="1"/>
        <v>80.090909090909093</v>
      </c>
      <c r="R26" s="28">
        <f t="shared" si="1"/>
        <v>82.909090909090907</v>
      </c>
      <c r="S26" s="28">
        <f t="shared" si="1"/>
        <v>92.045454545454547</v>
      </c>
      <c r="T26" s="28">
        <f t="shared" si="1"/>
        <v>94.272727272727266</v>
      </c>
      <c r="U26" s="28">
        <f t="shared" si="1"/>
        <v>91.272727272727266</v>
      </c>
      <c r="V26" s="28">
        <f t="shared" si="1"/>
        <v>92.409090909090907</v>
      </c>
      <c r="W26" s="65">
        <f t="shared" si="0"/>
        <v>86.003787878787875</v>
      </c>
    </row>
    <row r="27" spans="1:23" s="1" customFormat="1" ht="11.25" x14ac:dyDescent="0.2">
      <c r="A27" s="29" t="s">
        <v>56</v>
      </c>
      <c r="B27" s="117" t="s">
        <v>57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9"/>
    </row>
    <row r="28" spans="1:23" s="1" customFormat="1" ht="11.25" x14ac:dyDescent="0.2">
      <c r="A28" s="29" t="s">
        <v>58</v>
      </c>
      <c r="B28" s="117" t="s">
        <v>59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9"/>
    </row>
    <row r="29" spans="1:23" s="1" customFormat="1" ht="11.25" x14ac:dyDescent="0.2">
      <c r="A29" s="29" t="s">
        <v>60</v>
      </c>
      <c r="B29" s="117" t="s">
        <v>61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9"/>
    </row>
    <row r="30" spans="1:23" s="1" customFormat="1" ht="11.25" x14ac:dyDescent="0.2">
      <c r="A30" s="29" t="s">
        <v>60</v>
      </c>
      <c r="B30" s="117" t="s">
        <v>62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9"/>
    </row>
    <row r="31" spans="1:23" s="1" customFormat="1" ht="11.25" x14ac:dyDescent="0.2">
      <c r="A31" s="29" t="s">
        <v>60</v>
      </c>
      <c r="B31" s="117" t="s">
        <v>63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9"/>
    </row>
    <row r="32" spans="1:23" s="1" customFormat="1" ht="11.25" x14ac:dyDescent="0.2">
      <c r="A32" s="29" t="s">
        <v>64</v>
      </c>
      <c r="B32" s="117" t="s">
        <v>65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</row>
    <row r="33" spans="1:23" s="1" customFormat="1" ht="11.25" x14ac:dyDescent="0.2">
      <c r="A33" s="120" t="s">
        <v>66</v>
      </c>
      <c r="B33" s="121"/>
      <c r="C33" s="121"/>
      <c r="D33" s="121"/>
      <c r="E33" s="121"/>
      <c r="F33" s="122"/>
      <c r="G33" s="123" t="s">
        <v>67</v>
      </c>
      <c r="H33" s="124"/>
      <c r="I33" s="124"/>
      <c r="J33" s="124"/>
      <c r="K33" s="124"/>
      <c r="L33" s="125"/>
      <c r="M33" s="126" t="s">
        <v>68</v>
      </c>
      <c r="N33" s="127"/>
      <c r="O33" s="127"/>
      <c r="P33" s="127"/>
      <c r="Q33" s="127"/>
      <c r="R33" s="128"/>
      <c r="S33" s="129" t="s">
        <v>69</v>
      </c>
      <c r="T33" s="130"/>
      <c r="U33" s="130"/>
      <c r="V33" s="130"/>
      <c r="W33" s="131"/>
    </row>
    <row r="34" spans="1:23" s="1" customFormat="1" ht="11.25" x14ac:dyDescent="0.2">
      <c r="A34" s="114" t="s">
        <v>70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6"/>
    </row>
    <row r="42" spans="1:23" x14ac:dyDescent="0.25">
      <c r="V42" t="s">
        <v>337</v>
      </c>
    </row>
  </sheetData>
  <mergeCells count="14">
    <mergeCell ref="B29:W29"/>
    <mergeCell ref="A1:V1"/>
    <mergeCell ref="A2:V2"/>
    <mergeCell ref="A26:J26"/>
    <mergeCell ref="B27:W27"/>
    <mergeCell ref="B28:W28"/>
    <mergeCell ref="A34:W34"/>
    <mergeCell ref="B30:W30"/>
    <mergeCell ref="B31:W31"/>
    <mergeCell ref="B32:W32"/>
    <mergeCell ref="A33:F33"/>
    <mergeCell ref="G33:L33"/>
    <mergeCell ref="M33:R33"/>
    <mergeCell ref="S33:W33"/>
  </mergeCells>
  <printOptions horizontalCentered="1"/>
  <pageMargins left="0.19685039370078741" right="0.19685039370078741" top="0.39370078740157483" bottom="0.19685039370078741" header="0.19685039370078741" footer="0.19685039370078741"/>
  <pageSetup paperSize="9" orientation="landscape" verticalDpi="0" r:id="rId1"/>
  <ignoredErrors>
    <ignoredError sqref="W4:W26 K26:V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35"/>
  <sheetViews>
    <sheetView showGridLines="0" workbookViewId="0">
      <pane ySplit="4" topLeftCell="A5" activePane="bottomLeft" state="frozen"/>
      <selection pane="bottomLeft" activeCell="A5" sqref="A5:XFD5"/>
    </sheetView>
  </sheetViews>
  <sheetFormatPr defaultRowHeight="15" x14ac:dyDescent="0.25"/>
  <cols>
    <col min="1" max="1" width="10" bestFit="1" customWidth="1"/>
    <col min="2" max="2" width="19.85546875" bestFit="1" customWidth="1"/>
    <col min="3" max="3" width="2.7109375" bestFit="1" customWidth="1"/>
    <col min="4" max="4" width="3" bestFit="1" customWidth="1"/>
    <col min="5" max="5" width="5.42578125" bestFit="1" customWidth="1"/>
    <col min="6" max="6" width="5.140625" bestFit="1" customWidth="1"/>
    <col min="7" max="7" width="8.85546875" bestFit="1" customWidth="1"/>
    <col min="8" max="8" width="3.85546875" bestFit="1" customWidth="1"/>
    <col min="9" max="9" width="2.5703125" bestFit="1" customWidth="1"/>
    <col min="10" max="10" width="6.7109375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4" s="1" customFormat="1" ht="13.5" customHeight="1" x14ac:dyDescent="0.2">
      <c r="A1" s="132" t="s">
        <v>544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</row>
    <row r="2" spans="1:24" s="1" customFormat="1" ht="12.75" customHeight="1" x14ac:dyDescent="0.2">
      <c r="A2" s="145" t="s">
        <v>545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71"/>
    </row>
    <row r="3" spans="1:24" s="1" customFormat="1" ht="12.75" x14ac:dyDescent="0.2">
      <c r="A3" s="147" t="s">
        <v>546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72"/>
    </row>
    <row r="4" spans="1:24" s="1" customFormat="1" ht="12.75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3">
        <v>42736</v>
      </c>
      <c r="L4" s="3">
        <v>42767</v>
      </c>
      <c r="M4" s="3">
        <v>42795</v>
      </c>
      <c r="N4" s="3">
        <v>42826</v>
      </c>
      <c r="O4" s="3">
        <v>42856</v>
      </c>
      <c r="P4" s="3">
        <v>42887</v>
      </c>
      <c r="Q4" s="3">
        <v>42917</v>
      </c>
      <c r="R4" s="3">
        <v>42948</v>
      </c>
      <c r="S4" s="3">
        <v>42979</v>
      </c>
      <c r="T4" s="3">
        <v>43009</v>
      </c>
      <c r="U4" s="3">
        <v>43040</v>
      </c>
      <c r="V4" s="3">
        <v>43070</v>
      </c>
      <c r="W4" s="61" t="s">
        <v>338</v>
      </c>
    </row>
    <row r="5" spans="1:24" s="1" customFormat="1" ht="12" x14ac:dyDescent="0.2">
      <c r="A5" s="29">
        <v>35265100</v>
      </c>
      <c r="B5" s="29" t="s">
        <v>109</v>
      </c>
      <c r="C5" s="29" t="s">
        <v>12</v>
      </c>
      <c r="D5" s="29" t="s">
        <v>13</v>
      </c>
      <c r="E5" s="29" t="s">
        <v>14</v>
      </c>
      <c r="F5" s="29"/>
      <c r="G5" s="29" t="s">
        <v>27</v>
      </c>
      <c r="H5" s="29"/>
      <c r="I5" s="29" t="s">
        <v>110</v>
      </c>
      <c r="J5" s="30">
        <v>41609</v>
      </c>
      <c r="K5" s="32">
        <v>100</v>
      </c>
      <c r="L5" s="32">
        <v>100</v>
      </c>
      <c r="M5" s="32">
        <v>100</v>
      </c>
      <c r="N5" s="32">
        <v>100</v>
      </c>
      <c r="O5" s="32">
        <v>100</v>
      </c>
      <c r="P5" s="32">
        <v>100</v>
      </c>
      <c r="Q5" s="32">
        <v>100</v>
      </c>
      <c r="R5" s="32">
        <v>100</v>
      </c>
      <c r="S5" s="32">
        <v>92</v>
      </c>
      <c r="T5" s="50"/>
      <c r="U5" s="50"/>
      <c r="V5" s="50"/>
      <c r="W5" s="104">
        <f>AVERAGE(K5:V5)</f>
        <v>99.111111111111114</v>
      </c>
      <c r="X5" s="4" t="s">
        <v>557</v>
      </c>
    </row>
    <row r="6" spans="1:24" s="1" customFormat="1" ht="12" x14ac:dyDescent="0.2">
      <c r="A6" s="29">
        <v>0</v>
      </c>
      <c r="B6" s="29" t="s">
        <v>109</v>
      </c>
      <c r="C6" s="29" t="s">
        <v>19</v>
      </c>
      <c r="D6" s="29" t="s">
        <v>13</v>
      </c>
      <c r="E6" s="29" t="s">
        <v>14</v>
      </c>
      <c r="F6" s="29"/>
      <c r="G6" s="29" t="s">
        <v>20</v>
      </c>
      <c r="H6" s="29"/>
      <c r="I6" s="29" t="s">
        <v>110</v>
      </c>
      <c r="J6" s="30">
        <v>41609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  <c r="R6" s="32">
        <v>100</v>
      </c>
      <c r="S6" s="32">
        <v>92</v>
      </c>
      <c r="T6" s="50"/>
      <c r="U6" s="50"/>
      <c r="V6" s="50"/>
      <c r="W6" s="104">
        <f t="shared" ref="W6:W26" si="0">AVERAGE(K6:V6)</f>
        <v>99.111111111111114</v>
      </c>
    </row>
    <row r="7" spans="1:24" s="1" customFormat="1" ht="12" x14ac:dyDescent="0.2">
      <c r="A7" s="29">
        <v>36534000</v>
      </c>
      <c r="B7" s="29" t="s">
        <v>111</v>
      </c>
      <c r="C7" s="29" t="s">
        <v>12</v>
      </c>
      <c r="D7" s="29" t="s">
        <v>13</v>
      </c>
      <c r="E7" s="29" t="s">
        <v>14</v>
      </c>
      <c r="F7" s="29" t="s">
        <v>15</v>
      </c>
      <c r="G7" s="29" t="s">
        <v>27</v>
      </c>
      <c r="H7" s="29" t="s">
        <v>17</v>
      </c>
      <c r="I7" s="29" t="s">
        <v>110</v>
      </c>
      <c r="J7" s="30">
        <v>41395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50"/>
      <c r="U7" s="50"/>
      <c r="V7" s="50"/>
      <c r="W7" s="104">
        <f t="shared" si="0"/>
        <v>0</v>
      </c>
      <c r="X7" s="4" t="s">
        <v>557</v>
      </c>
    </row>
    <row r="8" spans="1:24" s="1" customFormat="1" ht="12" x14ac:dyDescent="0.2">
      <c r="A8" s="29">
        <v>0</v>
      </c>
      <c r="B8" s="29" t="s">
        <v>111</v>
      </c>
      <c r="C8" s="29" t="s">
        <v>19</v>
      </c>
      <c r="D8" s="29" t="s">
        <v>13</v>
      </c>
      <c r="E8" s="29" t="s">
        <v>14</v>
      </c>
      <c r="F8" s="29" t="s">
        <v>15</v>
      </c>
      <c r="G8" s="29" t="s">
        <v>20</v>
      </c>
      <c r="H8" s="29" t="s">
        <v>17</v>
      </c>
      <c r="I8" s="29" t="s">
        <v>110</v>
      </c>
      <c r="J8" s="30">
        <v>41395</v>
      </c>
      <c r="K8" s="32">
        <v>100</v>
      </c>
      <c r="L8" s="32">
        <v>100</v>
      </c>
      <c r="M8" s="32">
        <v>100</v>
      </c>
      <c r="N8" s="32">
        <v>100</v>
      </c>
      <c r="O8" s="32">
        <v>100</v>
      </c>
      <c r="P8" s="32">
        <v>100</v>
      </c>
      <c r="Q8" s="32">
        <v>100</v>
      </c>
      <c r="R8" s="32">
        <v>100</v>
      </c>
      <c r="S8" s="32">
        <v>100</v>
      </c>
      <c r="T8" s="32">
        <v>100</v>
      </c>
      <c r="U8" s="32">
        <v>100</v>
      </c>
      <c r="V8" s="32">
        <v>100</v>
      </c>
      <c r="W8" s="104">
        <f t="shared" si="0"/>
        <v>100</v>
      </c>
    </row>
    <row r="9" spans="1:24" s="1" customFormat="1" ht="12" x14ac:dyDescent="0.2">
      <c r="A9" s="29">
        <v>36360000</v>
      </c>
      <c r="B9" s="29" t="s">
        <v>386</v>
      </c>
      <c r="C9" s="29" t="s">
        <v>12</v>
      </c>
      <c r="D9" s="29" t="s">
        <v>13</v>
      </c>
      <c r="E9" s="29" t="s">
        <v>14</v>
      </c>
      <c r="F9" s="29" t="s">
        <v>77</v>
      </c>
      <c r="G9" s="29" t="s">
        <v>112</v>
      </c>
      <c r="H9" s="29" t="s">
        <v>78</v>
      </c>
      <c r="I9" s="29" t="s">
        <v>110</v>
      </c>
      <c r="J9" s="30">
        <v>39753</v>
      </c>
      <c r="K9" s="32">
        <v>100</v>
      </c>
      <c r="L9" s="31">
        <v>29</v>
      </c>
      <c r="M9" s="31">
        <v>79</v>
      </c>
      <c r="N9" s="32">
        <v>100</v>
      </c>
      <c r="O9" s="32">
        <v>94</v>
      </c>
      <c r="P9" s="32">
        <v>100</v>
      </c>
      <c r="Q9" s="32">
        <v>100</v>
      </c>
      <c r="R9" s="32">
        <v>100</v>
      </c>
      <c r="S9" s="32">
        <v>99</v>
      </c>
      <c r="T9" s="32">
        <v>99</v>
      </c>
      <c r="U9" s="32">
        <v>99</v>
      </c>
      <c r="V9" s="32">
        <v>98</v>
      </c>
      <c r="W9" s="104">
        <f t="shared" si="0"/>
        <v>91.416666666666671</v>
      </c>
    </row>
    <row r="10" spans="1:24" s="1" customFormat="1" ht="12" x14ac:dyDescent="0.2">
      <c r="A10" s="29">
        <v>538085</v>
      </c>
      <c r="B10" s="29" t="s">
        <v>386</v>
      </c>
      <c r="C10" s="29" t="s">
        <v>19</v>
      </c>
      <c r="D10" s="29" t="s">
        <v>13</v>
      </c>
      <c r="E10" s="29" t="s">
        <v>14</v>
      </c>
      <c r="F10" s="29" t="s">
        <v>77</v>
      </c>
      <c r="G10" s="29" t="s">
        <v>20</v>
      </c>
      <c r="H10" s="29" t="s">
        <v>78</v>
      </c>
      <c r="I10" s="29" t="s">
        <v>110</v>
      </c>
      <c r="J10" s="30">
        <v>39753</v>
      </c>
      <c r="K10" s="32">
        <v>100</v>
      </c>
      <c r="L10" s="31">
        <v>29</v>
      </c>
      <c r="M10" s="31">
        <v>79</v>
      </c>
      <c r="N10" s="32">
        <v>100</v>
      </c>
      <c r="O10" s="32">
        <v>94</v>
      </c>
      <c r="P10" s="32">
        <v>100</v>
      </c>
      <c r="Q10" s="32">
        <v>100</v>
      </c>
      <c r="R10" s="32">
        <v>100</v>
      </c>
      <c r="S10" s="32">
        <v>100</v>
      </c>
      <c r="T10" s="32">
        <v>99</v>
      </c>
      <c r="U10" s="32">
        <v>99</v>
      </c>
      <c r="V10" s="32">
        <v>99</v>
      </c>
      <c r="W10" s="104">
        <f t="shared" si="0"/>
        <v>91.583333333333329</v>
      </c>
    </row>
    <row r="11" spans="1:24" s="1" customFormat="1" ht="12" x14ac:dyDescent="0.2">
      <c r="A11" s="29">
        <v>35249000</v>
      </c>
      <c r="B11" s="29" t="s">
        <v>113</v>
      </c>
      <c r="C11" s="29" t="s">
        <v>12</v>
      </c>
      <c r="D11" s="29" t="s">
        <v>13</v>
      </c>
      <c r="E11" s="29" t="s">
        <v>14</v>
      </c>
      <c r="F11" s="29" t="s">
        <v>22</v>
      </c>
      <c r="G11" s="29" t="s">
        <v>27</v>
      </c>
      <c r="H11" s="29" t="s">
        <v>24</v>
      </c>
      <c r="I11" s="29" t="s">
        <v>110</v>
      </c>
      <c r="J11" s="30">
        <v>36526</v>
      </c>
      <c r="K11" s="32">
        <v>100</v>
      </c>
      <c r="L11" s="32">
        <v>100</v>
      </c>
      <c r="M11" s="32">
        <v>100</v>
      </c>
      <c r="N11" s="31">
        <v>41</v>
      </c>
      <c r="O11" s="31">
        <v>8</v>
      </c>
      <c r="P11" s="31">
        <v>7</v>
      </c>
      <c r="Q11" s="31">
        <v>64</v>
      </c>
      <c r="R11" s="32">
        <v>100</v>
      </c>
      <c r="S11" s="32">
        <v>100</v>
      </c>
      <c r="T11" s="32">
        <v>100</v>
      </c>
      <c r="U11" s="32">
        <v>99</v>
      </c>
      <c r="V11" s="32">
        <v>100</v>
      </c>
      <c r="W11" s="104">
        <f t="shared" si="0"/>
        <v>76.583333333333329</v>
      </c>
    </row>
    <row r="12" spans="1:24" s="1" customFormat="1" ht="12" x14ac:dyDescent="0.2">
      <c r="A12" s="29">
        <v>0</v>
      </c>
      <c r="B12" s="29" t="s">
        <v>113</v>
      </c>
      <c r="C12" s="29" t="s">
        <v>19</v>
      </c>
      <c r="D12" s="29" t="s">
        <v>13</v>
      </c>
      <c r="E12" s="29" t="s">
        <v>14</v>
      </c>
      <c r="F12" s="29" t="s">
        <v>22</v>
      </c>
      <c r="G12" s="29" t="s">
        <v>20</v>
      </c>
      <c r="H12" s="29" t="s">
        <v>24</v>
      </c>
      <c r="I12" s="29" t="s">
        <v>110</v>
      </c>
      <c r="J12" s="30">
        <v>36526</v>
      </c>
      <c r="K12" s="32">
        <v>100</v>
      </c>
      <c r="L12" s="32">
        <v>100</v>
      </c>
      <c r="M12" s="32">
        <v>100</v>
      </c>
      <c r="N12" s="31">
        <v>44</v>
      </c>
      <c r="O12" s="31">
        <v>14</v>
      </c>
      <c r="P12" s="31">
        <v>15</v>
      </c>
      <c r="Q12" s="31">
        <v>67</v>
      </c>
      <c r="R12" s="32">
        <v>100</v>
      </c>
      <c r="S12" s="32">
        <v>100</v>
      </c>
      <c r="T12" s="32">
        <v>100</v>
      </c>
      <c r="U12" s="32">
        <v>99</v>
      </c>
      <c r="V12" s="32">
        <v>100</v>
      </c>
      <c r="W12" s="104">
        <f t="shared" si="0"/>
        <v>78.25</v>
      </c>
    </row>
    <row r="13" spans="1:24" s="1" customFormat="1" ht="12" x14ac:dyDescent="0.2">
      <c r="A13" s="29">
        <v>35051000</v>
      </c>
      <c r="B13" s="29" t="s">
        <v>114</v>
      </c>
      <c r="C13" s="29" t="s">
        <v>12</v>
      </c>
      <c r="D13" s="29" t="s">
        <v>13</v>
      </c>
      <c r="E13" s="29" t="s">
        <v>14</v>
      </c>
      <c r="F13" s="29"/>
      <c r="G13" s="29" t="s">
        <v>27</v>
      </c>
      <c r="H13" s="29"/>
      <c r="I13" s="29" t="s">
        <v>110</v>
      </c>
      <c r="J13" s="30">
        <v>36526</v>
      </c>
      <c r="K13" s="50"/>
      <c r="L13" s="50"/>
      <c r="M13" s="50"/>
      <c r="N13" s="50"/>
      <c r="O13" s="50"/>
      <c r="P13" s="50"/>
      <c r="Q13" s="50"/>
      <c r="R13" s="31">
        <v>0</v>
      </c>
      <c r="S13" s="31">
        <v>65</v>
      </c>
      <c r="T13" s="33">
        <v>86</v>
      </c>
      <c r="U13" s="32">
        <v>93</v>
      </c>
      <c r="V13" s="31">
        <v>30</v>
      </c>
      <c r="W13" s="104">
        <f t="shared" si="0"/>
        <v>54.8</v>
      </c>
      <c r="X13" s="4" t="s">
        <v>557</v>
      </c>
    </row>
    <row r="14" spans="1:24" s="1" customFormat="1" ht="12" x14ac:dyDescent="0.2">
      <c r="A14" s="29">
        <v>0</v>
      </c>
      <c r="B14" s="29" t="s">
        <v>114</v>
      </c>
      <c r="C14" s="29" t="s">
        <v>19</v>
      </c>
      <c r="D14" s="29" t="s">
        <v>13</v>
      </c>
      <c r="E14" s="29" t="s">
        <v>14</v>
      </c>
      <c r="F14" s="29"/>
      <c r="G14" s="29" t="s">
        <v>20</v>
      </c>
      <c r="H14" s="29"/>
      <c r="I14" s="29" t="s">
        <v>110</v>
      </c>
      <c r="J14" s="30">
        <v>36526</v>
      </c>
      <c r="K14" s="50"/>
      <c r="L14" s="50"/>
      <c r="M14" s="50"/>
      <c r="N14" s="50"/>
      <c r="O14" s="50"/>
      <c r="P14" s="50"/>
      <c r="Q14" s="50"/>
      <c r="R14" s="32">
        <v>100</v>
      </c>
      <c r="S14" s="32">
        <v>100</v>
      </c>
      <c r="T14" s="32">
        <v>100</v>
      </c>
      <c r="U14" s="32">
        <v>100</v>
      </c>
      <c r="V14" s="31">
        <v>32</v>
      </c>
      <c r="W14" s="104">
        <f t="shared" si="0"/>
        <v>86.4</v>
      </c>
    </row>
    <row r="15" spans="1:24" s="1" customFormat="1" ht="12" x14ac:dyDescent="0.2">
      <c r="A15" s="29">
        <v>0</v>
      </c>
      <c r="B15" s="29" t="s">
        <v>115</v>
      </c>
      <c r="C15" s="29" t="s">
        <v>12</v>
      </c>
      <c r="D15" s="29" t="s">
        <v>13</v>
      </c>
      <c r="E15" s="29" t="s">
        <v>14</v>
      </c>
      <c r="F15" s="29"/>
      <c r="G15" s="29" t="s">
        <v>27</v>
      </c>
      <c r="H15" s="29"/>
      <c r="I15" s="29" t="s">
        <v>110</v>
      </c>
      <c r="J15" s="30">
        <v>41609</v>
      </c>
      <c r="K15" s="32">
        <v>100</v>
      </c>
      <c r="L15" s="32">
        <v>100</v>
      </c>
      <c r="M15" s="32">
        <v>98</v>
      </c>
      <c r="N15" s="32">
        <v>98</v>
      </c>
      <c r="O15" s="32">
        <v>95</v>
      </c>
      <c r="P15" s="32">
        <v>98</v>
      </c>
      <c r="Q15" s="33">
        <v>84</v>
      </c>
      <c r="R15" s="31">
        <v>0</v>
      </c>
      <c r="S15" s="31">
        <v>20</v>
      </c>
      <c r="T15" s="31">
        <v>0</v>
      </c>
      <c r="U15" s="31">
        <v>0</v>
      </c>
      <c r="V15" s="31">
        <v>1</v>
      </c>
      <c r="W15" s="104">
        <f t="shared" si="0"/>
        <v>57.833333333333336</v>
      </c>
    </row>
    <row r="16" spans="1:24" s="1" customFormat="1" ht="12" x14ac:dyDescent="0.2">
      <c r="A16" s="29">
        <v>340119</v>
      </c>
      <c r="B16" s="29" t="s">
        <v>115</v>
      </c>
      <c r="C16" s="29" t="s">
        <v>19</v>
      </c>
      <c r="D16" s="29" t="s">
        <v>13</v>
      </c>
      <c r="E16" s="29" t="s">
        <v>14</v>
      </c>
      <c r="F16" s="29"/>
      <c r="G16" s="29" t="s">
        <v>20</v>
      </c>
      <c r="H16" s="29"/>
      <c r="I16" s="29" t="s">
        <v>110</v>
      </c>
      <c r="J16" s="30">
        <v>41609</v>
      </c>
      <c r="K16" s="32">
        <v>100</v>
      </c>
      <c r="L16" s="32">
        <v>100</v>
      </c>
      <c r="M16" s="32">
        <v>98</v>
      </c>
      <c r="N16" s="32">
        <v>98</v>
      </c>
      <c r="O16" s="32">
        <v>97</v>
      </c>
      <c r="P16" s="32">
        <v>98</v>
      </c>
      <c r="Q16" s="33">
        <v>84</v>
      </c>
      <c r="R16" s="31">
        <v>0</v>
      </c>
      <c r="S16" s="31">
        <v>20</v>
      </c>
      <c r="T16" s="31">
        <v>0</v>
      </c>
      <c r="U16" s="31">
        <v>0</v>
      </c>
      <c r="V16" s="31">
        <v>1</v>
      </c>
      <c r="W16" s="104">
        <f t="shared" si="0"/>
        <v>58</v>
      </c>
    </row>
    <row r="17" spans="1:23" s="1" customFormat="1" ht="12" x14ac:dyDescent="0.2">
      <c r="A17" s="29">
        <v>36320000</v>
      </c>
      <c r="B17" s="29" t="s">
        <v>387</v>
      </c>
      <c r="C17" s="29" t="s">
        <v>12</v>
      </c>
      <c r="D17" s="29" t="s">
        <v>13</v>
      </c>
      <c r="E17" s="29" t="s">
        <v>14</v>
      </c>
      <c r="F17" s="29" t="s">
        <v>77</v>
      </c>
      <c r="G17" s="29" t="s">
        <v>16</v>
      </c>
      <c r="H17" s="29" t="s">
        <v>78</v>
      </c>
      <c r="I17" s="29" t="s">
        <v>110</v>
      </c>
      <c r="J17" s="30">
        <v>40391</v>
      </c>
      <c r="K17" s="32">
        <v>100</v>
      </c>
      <c r="L17" s="32">
        <v>93</v>
      </c>
      <c r="M17" s="32">
        <v>90</v>
      </c>
      <c r="N17" s="32">
        <v>100</v>
      </c>
      <c r="O17" s="32">
        <v>90</v>
      </c>
      <c r="P17" s="32">
        <v>100</v>
      </c>
      <c r="Q17" s="32">
        <v>100</v>
      </c>
      <c r="R17" s="32">
        <v>100</v>
      </c>
      <c r="S17" s="32">
        <v>100</v>
      </c>
      <c r="T17" s="33">
        <v>88</v>
      </c>
      <c r="U17" s="32">
        <v>99</v>
      </c>
      <c r="V17" s="31">
        <v>55</v>
      </c>
      <c r="W17" s="104">
        <f t="shared" si="0"/>
        <v>92.916666666666671</v>
      </c>
    </row>
    <row r="18" spans="1:23" s="1" customFormat="1" ht="12" x14ac:dyDescent="0.2">
      <c r="A18" s="29">
        <v>36320000</v>
      </c>
      <c r="B18" s="29" t="s">
        <v>387</v>
      </c>
      <c r="C18" s="29" t="s">
        <v>12</v>
      </c>
      <c r="D18" s="29" t="s">
        <v>13</v>
      </c>
      <c r="E18" s="29" t="s">
        <v>14</v>
      </c>
      <c r="F18" s="29" t="s">
        <v>77</v>
      </c>
      <c r="G18" s="29" t="s">
        <v>16</v>
      </c>
      <c r="H18" s="29" t="s">
        <v>78</v>
      </c>
      <c r="I18" s="29" t="s">
        <v>110</v>
      </c>
      <c r="J18" s="30">
        <v>40391</v>
      </c>
      <c r="K18" s="32">
        <v>100</v>
      </c>
      <c r="L18" s="32">
        <v>93</v>
      </c>
      <c r="M18" s="32">
        <v>90</v>
      </c>
      <c r="N18" s="32">
        <v>100</v>
      </c>
      <c r="O18" s="32">
        <v>90</v>
      </c>
      <c r="P18" s="32">
        <v>100</v>
      </c>
      <c r="Q18" s="32">
        <v>100</v>
      </c>
      <c r="R18" s="32">
        <v>100</v>
      </c>
      <c r="S18" s="32">
        <v>100</v>
      </c>
      <c r="T18" s="33">
        <v>88</v>
      </c>
      <c r="U18" s="32">
        <v>99</v>
      </c>
      <c r="V18" s="31">
        <v>55</v>
      </c>
      <c r="W18" s="104">
        <f t="shared" si="0"/>
        <v>92.916666666666671</v>
      </c>
    </row>
    <row r="19" spans="1:23" s="1" customFormat="1" ht="12" x14ac:dyDescent="0.2">
      <c r="A19" s="29">
        <v>538043</v>
      </c>
      <c r="B19" s="29" t="s">
        <v>387</v>
      </c>
      <c r="C19" s="29" t="s">
        <v>19</v>
      </c>
      <c r="D19" s="29" t="s">
        <v>13</v>
      </c>
      <c r="E19" s="29" t="s">
        <v>14</v>
      </c>
      <c r="F19" s="29" t="s">
        <v>77</v>
      </c>
      <c r="G19" s="29" t="s">
        <v>20</v>
      </c>
      <c r="H19" s="29" t="s">
        <v>78</v>
      </c>
      <c r="I19" s="29" t="s">
        <v>110</v>
      </c>
      <c r="J19" s="30">
        <v>40391</v>
      </c>
      <c r="K19" s="32">
        <v>100</v>
      </c>
      <c r="L19" s="32">
        <v>93</v>
      </c>
      <c r="M19" s="32">
        <v>90</v>
      </c>
      <c r="N19" s="32">
        <v>100</v>
      </c>
      <c r="O19" s="32">
        <v>90</v>
      </c>
      <c r="P19" s="32">
        <v>100</v>
      </c>
      <c r="Q19" s="32">
        <v>100</v>
      </c>
      <c r="R19" s="32">
        <v>100</v>
      </c>
      <c r="S19" s="32">
        <v>100</v>
      </c>
      <c r="T19" s="33">
        <v>88</v>
      </c>
      <c r="U19" s="32">
        <v>100</v>
      </c>
      <c r="V19" s="33">
        <v>82</v>
      </c>
      <c r="W19" s="104">
        <f t="shared" si="0"/>
        <v>95.25</v>
      </c>
    </row>
    <row r="20" spans="1:23" s="1" customFormat="1" ht="12" x14ac:dyDescent="0.2">
      <c r="A20" s="29">
        <v>36628000</v>
      </c>
      <c r="B20" s="29" t="s">
        <v>547</v>
      </c>
      <c r="C20" s="29" t="s">
        <v>12</v>
      </c>
      <c r="D20" s="29" t="s">
        <v>13</v>
      </c>
      <c r="E20" s="29" t="s">
        <v>14</v>
      </c>
      <c r="F20" s="29" t="s">
        <v>15</v>
      </c>
      <c r="G20" s="29" t="s">
        <v>27</v>
      </c>
      <c r="H20" s="29" t="s">
        <v>17</v>
      </c>
      <c r="I20" s="29" t="s">
        <v>110</v>
      </c>
      <c r="J20" s="30">
        <v>42917</v>
      </c>
      <c r="K20" s="32">
        <v>100</v>
      </c>
      <c r="L20" s="32">
        <v>100</v>
      </c>
      <c r="M20" s="32">
        <v>100</v>
      </c>
      <c r="N20" s="31">
        <v>43</v>
      </c>
      <c r="O20" s="32">
        <v>100</v>
      </c>
      <c r="P20" s="32">
        <v>100</v>
      </c>
      <c r="Q20" s="32">
        <v>100</v>
      </c>
      <c r="R20" s="32">
        <v>100</v>
      </c>
      <c r="S20" s="32">
        <v>100</v>
      </c>
      <c r="T20" s="32">
        <v>100</v>
      </c>
      <c r="U20" s="32">
        <v>100</v>
      </c>
      <c r="V20" s="32">
        <v>100</v>
      </c>
      <c r="W20" s="104">
        <f t="shared" si="0"/>
        <v>95.25</v>
      </c>
    </row>
    <row r="21" spans="1:23" s="1" customFormat="1" ht="12" x14ac:dyDescent="0.2">
      <c r="A21" s="29">
        <v>437037</v>
      </c>
      <c r="B21" s="29" t="s">
        <v>547</v>
      </c>
      <c r="C21" s="29" t="s">
        <v>19</v>
      </c>
      <c r="D21" s="29" t="s">
        <v>13</v>
      </c>
      <c r="E21" s="29" t="s">
        <v>14</v>
      </c>
      <c r="F21" s="29" t="s">
        <v>15</v>
      </c>
      <c r="G21" s="29" t="s">
        <v>20</v>
      </c>
      <c r="H21" s="29" t="s">
        <v>17</v>
      </c>
      <c r="I21" s="29" t="s">
        <v>110</v>
      </c>
      <c r="J21" s="30">
        <v>42917</v>
      </c>
      <c r="K21" s="32">
        <v>100</v>
      </c>
      <c r="L21" s="32">
        <v>100</v>
      </c>
      <c r="M21" s="32">
        <v>100</v>
      </c>
      <c r="N21" s="32">
        <v>100</v>
      </c>
      <c r="O21" s="32">
        <v>100</v>
      </c>
      <c r="P21" s="32">
        <v>100</v>
      </c>
      <c r="Q21" s="32">
        <v>100</v>
      </c>
      <c r="R21" s="32">
        <v>100</v>
      </c>
      <c r="S21" s="32">
        <v>100</v>
      </c>
      <c r="T21" s="32">
        <v>100</v>
      </c>
      <c r="U21" s="32">
        <v>100</v>
      </c>
      <c r="V21" s="32">
        <v>100</v>
      </c>
      <c r="W21" s="104">
        <f t="shared" si="0"/>
        <v>100</v>
      </c>
    </row>
    <row r="22" spans="1:23" s="1" customFormat="1" ht="12" x14ac:dyDescent="0.2">
      <c r="A22" s="29">
        <v>36390000</v>
      </c>
      <c r="B22" s="29" t="s">
        <v>116</v>
      </c>
      <c r="C22" s="29" t="s">
        <v>12</v>
      </c>
      <c r="D22" s="29" t="s">
        <v>13</v>
      </c>
      <c r="E22" s="29" t="s">
        <v>14</v>
      </c>
      <c r="F22" s="29" t="s">
        <v>15</v>
      </c>
      <c r="G22" s="29" t="s">
        <v>16</v>
      </c>
      <c r="H22" s="29" t="s">
        <v>17</v>
      </c>
      <c r="I22" s="29" t="s">
        <v>110</v>
      </c>
      <c r="J22" s="30">
        <v>40391</v>
      </c>
      <c r="K22" s="32">
        <v>100</v>
      </c>
      <c r="L22" s="32">
        <v>100</v>
      </c>
      <c r="M22" s="31">
        <v>33</v>
      </c>
      <c r="N22" s="32">
        <v>100</v>
      </c>
      <c r="O22" s="32">
        <v>100</v>
      </c>
      <c r="P22" s="32">
        <v>100</v>
      </c>
      <c r="Q22" s="32">
        <v>100</v>
      </c>
      <c r="R22" s="32">
        <v>100</v>
      </c>
      <c r="S22" s="32">
        <v>100</v>
      </c>
      <c r="T22" s="32">
        <v>99</v>
      </c>
      <c r="U22" s="32">
        <v>99</v>
      </c>
      <c r="V22" s="32">
        <v>100</v>
      </c>
      <c r="W22" s="104">
        <f t="shared" si="0"/>
        <v>94.25</v>
      </c>
    </row>
    <row r="23" spans="1:23" s="1" customFormat="1" ht="11.25" customHeight="1" x14ac:dyDescent="0.2">
      <c r="A23" s="29">
        <v>538044</v>
      </c>
      <c r="B23" s="29" t="s">
        <v>116</v>
      </c>
      <c r="C23" s="29" t="s">
        <v>19</v>
      </c>
      <c r="D23" s="29" t="s">
        <v>13</v>
      </c>
      <c r="E23" s="29" t="s">
        <v>14</v>
      </c>
      <c r="F23" s="29" t="s">
        <v>15</v>
      </c>
      <c r="G23" s="29" t="s">
        <v>20</v>
      </c>
      <c r="H23" s="29" t="s">
        <v>17</v>
      </c>
      <c r="I23" s="29" t="s">
        <v>110</v>
      </c>
      <c r="J23" s="30">
        <v>40391</v>
      </c>
      <c r="K23" s="32">
        <v>100</v>
      </c>
      <c r="L23" s="32">
        <v>100</v>
      </c>
      <c r="M23" s="32">
        <v>100</v>
      </c>
      <c r="N23" s="32">
        <v>100</v>
      </c>
      <c r="O23" s="32">
        <v>100</v>
      </c>
      <c r="P23" s="32">
        <v>100</v>
      </c>
      <c r="Q23" s="32">
        <v>100</v>
      </c>
      <c r="R23" s="32">
        <v>100</v>
      </c>
      <c r="S23" s="32">
        <v>100</v>
      </c>
      <c r="T23" s="32">
        <v>99</v>
      </c>
      <c r="U23" s="32">
        <v>98</v>
      </c>
      <c r="V23" s="32">
        <v>100</v>
      </c>
      <c r="W23" s="104">
        <f t="shared" si="0"/>
        <v>99.75</v>
      </c>
    </row>
    <row r="24" spans="1:23" s="1" customFormat="1" ht="11.25" customHeight="1" x14ac:dyDescent="0.2">
      <c r="A24" s="29">
        <v>0</v>
      </c>
      <c r="B24" s="29" t="s">
        <v>388</v>
      </c>
      <c r="C24" s="29" t="s">
        <v>12</v>
      </c>
      <c r="D24" s="29" t="s">
        <v>13</v>
      </c>
      <c r="E24" s="29" t="s">
        <v>14</v>
      </c>
      <c r="F24" s="29" t="s">
        <v>15</v>
      </c>
      <c r="G24" s="29" t="s">
        <v>27</v>
      </c>
      <c r="H24" s="29" t="s">
        <v>17</v>
      </c>
      <c r="I24" s="29" t="s">
        <v>110</v>
      </c>
      <c r="J24" s="29" t="s">
        <v>389</v>
      </c>
      <c r="K24" s="32">
        <v>100</v>
      </c>
      <c r="L24" s="32">
        <v>99</v>
      </c>
      <c r="M24" s="32">
        <v>99</v>
      </c>
      <c r="N24" s="32">
        <v>97</v>
      </c>
      <c r="O24" s="32">
        <v>100</v>
      </c>
      <c r="P24" s="32">
        <v>100</v>
      </c>
      <c r="Q24" s="32">
        <v>100</v>
      </c>
      <c r="R24" s="32">
        <v>100</v>
      </c>
      <c r="S24" s="32">
        <v>100</v>
      </c>
      <c r="T24" s="32">
        <v>99</v>
      </c>
      <c r="U24" s="32">
        <v>100</v>
      </c>
      <c r="V24" s="32">
        <v>100</v>
      </c>
      <c r="W24" s="104">
        <f t="shared" si="0"/>
        <v>99.5</v>
      </c>
    </row>
    <row r="25" spans="1:23" s="1" customFormat="1" ht="11.25" customHeight="1" x14ac:dyDescent="0.2">
      <c r="A25" s="29">
        <v>0</v>
      </c>
      <c r="B25" s="29" t="s">
        <v>388</v>
      </c>
      <c r="C25" s="29" t="s">
        <v>19</v>
      </c>
      <c r="D25" s="29" t="s">
        <v>13</v>
      </c>
      <c r="E25" s="29" t="s">
        <v>14</v>
      </c>
      <c r="F25" s="29" t="s">
        <v>15</v>
      </c>
      <c r="G25" s="29" t="s">
        <v>20</v>
      </c>
      <c r="H25" s="29" t="s">
        <v>17</v>
      </c>
      <c r="I25" s="29" t="s">
        <v>110</v>
      </c>
      <c r="J25" s="29" t="s">
        <v>389</v>
      </c>
      <c r="K25" s="32">
        <v>100</v>
      </c>
      <c r="L25" s="32">
        <v>99</v>
      </c>
      <c r="M25" s="32">
        <v>99</v>
      </c>
      <c r="N25" s="32">
        <v>100</v>
      </c>
      <c r="O25" s="32">
        <v>100</v>
      </c>
      <c r="P25" s="32">
        <v>100</v>
      </c>
      <c r="Q25" s="32">
        <v>100</v>
      </c>
      <c r="R25" s="32">
        <v>100</v>
      </c>
      <c r="S25" s="32">
        <v>100</v>
      </c>
      <c r="T25" s="32">
        <v>99</v>
      </c>
      <c r="U25" s="32">
        <v>100</v>
      </c>
      <c r="V25" s="32">
        <v>100</v>
      </c>
      <c r="W25" s="104">
        <f t="shared" si="0"/>
        <v>99.75</v>
      </c>
    </row>
    <row r="26" spans="1:23" s="1" customFormat="1" ht="11.25" customHeight="1" x14ac:dyDescent="0.2">
      <c r="A26" s="136" t="s">
        <v>55</v>
      </c>
      <c r="B26" s="137"/>
      <c r="C26" s="137"/>
      <c r="D26" s="137"/>
      <c r="E26" s="137"/>
      <c r="F26" s="137"/>
      <c r="G26" s="137"/>
      <c r="H26" s="137"/>
      <c r="I26" s="137"/>
      <c r="J26" s="138"/>
      <c r="K26" s="51">
        <f>AVERAGE(K5:K25)</f>
        <v>94.736842105263165</v>
      </c>
      <c r="L26" s="51">
        <f t="shared" ref="L26:V26" si="1">AVERAGE(L5:L25)</f>
        <v>86.05263157894737</v>
      </c>
      <c r="M26" s="51">
        <f t="shared" si="1"/>
        <v>87.10526315789474</v>
      </c>
      <c r="N26" s="51">
        <f t="shared" si="1"/>
        <v>85.315789473684205</v>
      </c>
      <c r="O26" s="51">
        <f t="shared" si="1"/>
        <v>82.736842105263165</v>
      </c>
      <c r="P26" s="51">
        <f t="shared" si="1"/>
        <v>85.15789473684211</v>
      </c>
      <c r="Q26" s="51">
        <f t="shared" si="1"/>
        <v>89.421052631578945</v>
      </c>
      <c r="R26" s="51">
        <f t="shared" si="1"/>
        <v>80.952380952380949</v>
      </c>
      <c r="S26" s="51">
        <f t="shared" si="1"/>
        <v>85.142857142857139</v>
      </c>
      <c r="T26" s="51">
        <f t="shared" si="1"/>
        <v>85.777777777777771</v>
      </c>
      <c r="U26" s="51">
        <f t="shared" si="1"/>
        <v>88</v>
      </c>
      <c r="V26" s="51">
        <f t="shared" si="1"/>
        <v>75.166666666666671</v>
      </c>
      <c r="W26" s="65">
        <f t="shared" si="0"/>
        <v>85.463833194096367</v>
      </c>
    </row>
    <row r="27" spans="1:23" s="1" customFormat="1" ht="11.25" x14ac:dyDescent="0.2">
      <c r="A27" s="29" t="s">
        <v>56</v>
      </c>
      <c r="B27" s="117" t="s">
        <v>57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9"/>
    </row>
    <row r="28" spans="1:23" s="1" customFormat="1" ht="11.25" customHeight="1" x14ac:dyDescent="0.2">
      <c r="A28" s="29" t="s">
        <v>58</v>
      </c>
      <c r="B28" s="117" t="s">
        <v>59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9"/>
    </row>
    <row r="29" spans="1:23" s="1" customFormat="1" ht="11.25" customHeight="1" x14ac:dyDescent="0.2">
      <c r="A29" s="29" t="s">
        <v>60</v>
      </c>
      <c r="B29" s="117" t="s">
        <v>61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9"/>
    </row>
    <row r="30" spans="1:23" s="1" customFormat="1" ht="12" customHeight="1" x14ac:dyDescent="0.2">
      <c r="A30" s="29" t="s">
        <v>60</v>
      </c>
      <c r="B30" s="117" t="s">
        <v>62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9"/>
    </row>
    <row r="31" spans="1:23" x14ac:dyDescent="0.25">
      <c r="A31" s="29" t="s">
        <v>60</v>
      </c>
      <c r="B31" s="117" t="s">
        <v>63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9"/>
    </row>
    <row r="32" spans="1:23" x14ac:dyDescent="0.25">
      <c r="A32" s="29" t="s">
        <v>64</v>
      </c>
      <c r="B32" s="117" t="s">
        <v>65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</row>
    <row r="33" spans="1:23" x14ac:dyDescent="0.25">
      <c r="A33" s="120" t="s">
        <v>66</v>
      </c>
      <c r="B33" s="121"/>
      <c r="C33" s="121"/>
      <c r="D33" s="121"/>
      <c r="E33" s="122"/>
      <c r="F33" s="123" t="s">
        <v>67</v>
      </c>
      <c r="G33" s="124"/>
      <c r="H33" s="124"/>
      <c r="I33" s="124"/>
      <c r="J33" s="125"/>
      <c r="K33" s="126" t="s">
        <v>68</v>
      </c>
      <c r="L33" s="127"/>
      <c r="M33" s="127"/>
      <c r="N33" s="127"/>
      <c r="O33" s="128"/>
      <c r="P33" s="129" t="s">
        <v>69</v>
      </c>
      <c r="Q33" s="130"/>
      <c r="R33" s="130"/>
      <c r="S33" s="130"/>
      <c r="T33" s="130"/>
      <c r="U33" s="130"/>
      <c r="V33" s="130"/>
      <c r="W33" s="131"/>
    </row>
    <row r="34" spans="1:23" x14ac:dyDescent="0.25">
      <c r="A34" s="139" t="s">
        <v>70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1"/>
    </row>
    <row r="35" spans="1:23" x14ac:dyDescent="0.25">
      <c r="A35" s="142" t="s">
        <v>548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4"/>
    </row>
  </sheetData>
  <mergeCells count="16">
    <mergeCell ref="A1:V1"/>
    <mergeCell ref="A2:V2"/>
    <mergeCell ref="A3:V3"/>
    <mergeCell ref="B27:W27"/>
    <mergeCell ref="B28:W28"/>
    <mergeCell ref="A26:J26"/>
    <mergeCell ref="B29:W29"/>
    <mergeCell ref="B30:W30"/>
    <mergeCell ref="A34:W34"/>
    <mergeCell ref="A35:W35"/>
    <mergeCell ref="B31:W31"/>
    <mergeCell ref="B32:W32"/>
    <mergeCell ref="A33:E33"/>
    <mergeCell ref="F33:J33"/>
    <mergeCell ref="K33:O33"/>
    <mergeCell ref="P33:W33"/>
  </mergeCells>
  <printOptions horizontalCentered="1"/>
  <pageMargins left="0.19685039370078741" right="0.19685039370078741" top="0.39370078740157483" bottom="0.19685039370078741" header="0.19685039370078741" footer="0.19685039370078741"/>
  <pageSetup paperSize="9" orientation="landscape" verticalDpi="0" r:id="rId1"/>
  <ignoredErrors>
    <ignoredError sqref="W5:W26 K26:V2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40"/>
  <sheetViews>
    <sheetView showGridLines="0" workbookViewId="0">
      <pane ySplit="3" topLeftCell="A4" activePane="bottomLeft" state="frozen"/>
      <selection pane="bottomLeft" activeCell="A4" sqref="A4:XFD4"/>
    </sheetView>
  </sheetViews>
  <sheetFormatPr defaultRowHeight="15" x14ac:dyDescent="0.25"/>
  <cols>
    <col min="1" max="1" width="10" bestFit="1" customWidth="1"/>
    <col min="2" max="2" width="34.85546875" bestFit="1" customWidth="1"/>
    <col min="3" max="3" width="2.7109375" bestFit="1" customWidth="1"/>
    <col min="4" max="4" width="3" bestFit="1" customWidth="1"/>
    <col min="5" max="5" width="5" bestFit="1" customWidth="1"/>
    <col min="6" max="6" width="5.140625" bestFit="1" customWidth="1"/>
    <col min="7" max="7" width="7.5703125" bestFit="1" customWidth="1"/>
    <col min="8" max="8" width="3.85546875" bestFit="1" customWidth="1"/>
    <col min="9" max="9" width="3" bestFit="1" customWidth="1"/>
    <col min="10" max="10" width="6" bestFit="1" customWidth="1"/>
    <col min="11" max="12" width="5.42578125" bestFit="1" customWidth="1"/>
    <col min="13" max="13" width="6" bestFit="1" customWidth="1"/>
    <col min="14" max="14" width="5.5703125" bestFit="1" customWidth="1"/>
    <col min="15" max="15" width="5.85546875" bestFit="1" customWidth="1"/>
    <col min="16" max="16" width="5.5703125" bestFit="1" customWidth="1"/>
    <col min="17" max="17" width="5.140625" bestFit="1" customWidth="1"/>
    <col min="18" max="18" width="5.7109375" bestFit="1" customWidth="1"/>
    <col min="19" max="19" width="5.42578125" bestFit="1" customWidth="1"/>
    <col min="20" max="20" width="5.7109375" bestFit="1" customWidth="1"/>
    <col min="21" max="21" width="5.85546875" bestFit="1" customWidth="1"/>
    <col min="22" max="22" width="5.7109375" bestFit="1" customWidth="1"/>
    <col min="23" max="23" width="5.85546875" bestFit="1" customWidth="1"/>
  </cols>
  <sheetData>
    <row r="1" spans="1:23" s="1" customFormat="1" ht="12.75" x14ac:dyDescent="0.2">
      <c r="A1" s="132" t="s">
        <v>482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66"/>
    </row>
    <row r="2" spans="1:23" s="1" customFormat="1" ht="12.75" x14ac:dyDescent="0.2">
      <c r="A2" s="134" t="s">
        <v>490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71"/>
    </row>
    <row r="3" spans="1:23" s="1" customFormat="1" ht="12.75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3">
        <v>42736</v>
      </c>
      <c r="L3" s="3">
        <v>42767</v>
      </c>
      <c r="M3" s="3">
        <v>42795</v>
      </c>
      <c r="N3" s="3">
        <v>42826</v>
      </c>
      <c r="O3" s="3">
        <v>42856</v>
      </c>
      <c r="P3" s="3">
        <v>42887</v>
      </c>
      <c r="Q3" s="3">
        <v>42917</v>
      </c>
      <c r="R3" s="3">
        <v>42948</v>
      </c>
      <c r="S3" s="3">
        <v>42979</v>
      </c>
      <c r="T3" s="3">
        <v>43009</v>
      </c>
      <c r="U3" s="3">
        <v>43040</v>
      </c>
      <c r="V3" s="3">
        <v>43070</v>
      </c>
      <c r="W3" s="64" t="s">
        <v>338</v>
      </c>
    </row>
    <row r="4" spans="1:23" s="1" customFormat="1" ht="12" x14ac:dyDescent="0.2">
      <c r="A4" s="29">
        <v>60479230</v>
      </c>
      <c r="B4" s="29" t="s">
        <v>391</v>
      </c>
      <c r="C4" s="29" t="s">
        <v>12</v>
      </c>
      <c r="D4" s="29" t="s">
        <v>13</v>
      </c>
      <c r="E4" s="29" t="s">
        <v>14</v>
      </c>
      <c r="F4" s="29"/>
      <c r="G4" s="29" t="s">
        <v>27</v>
      </c>
      <c r="H4" s="29"/>
      <c r="I4" s="29" t="s">
        <v>392</v>
      </c>
      <c r="J4" s="30">
        <v>41699</v>
      </c>
      <c r="K4" s="32">
        <v>100</v>
      </c>
      <c r="L4" s="32">
        <v>100</v>
      </c>
      <c r="M4" s="32">
        <v>100</v>
      </c>
      <c r="N4" s="32">
        <v>100</v>
      </c>
      <c r="O4" s="32">
        <v>100</v>
      </c>
      <c r="P4" s="32">
        <v>100</v>
      </c>
      <c r="Q4" s="31">
        <v>64</v>
      </c>
      <c r="R4" s="32">
        <v>99</v>
      </c>
      <c r="S4" s="32">
        <v>97</v>
      </c>
      <c r="T4" s="32">
        <v>100</v>
      </c>
      <c r="U4" s="32">
        <v>100</v>
      </c>
      <c r="V4" s="32">
        <v>100</v>
      </c>
      <c r="W4" s="104">
        <f>AVERAGE(K4:V4)</f>
        <v>96.666666666666671</v>
      </c>
    </row>
    <row r="5" spans="1:23" s="1" customFormat="1" ht="12" x14ac:dyDescent="0.2">
      <c r="A5" s="29">
        <v>1547082</v>
      </c>
      <c r="B5" s="29" t="s">
        <v>391</v>
      </c>
      <c r="C5" s="29" t="s">
        <v>19</v>
      </c>
      <c r="D5" s="29" t="s">
        <v>13</v>
      </c>
      <c r="E5" s="29" t="s">
        <v>14</v>
      </c>
      <c r="F5" s="29"/>
      <c r="G5" s="29" t="s">
        <v>20</v>
      </c>
      <c r="H5" s="29"/>
      <c r="I5" s="29" t="s">
        <v>392</v>
      </c>
      <c r="J5" s="30">
        <v>41699</v>
      </c>
      <c r="K5" s="32">
        <v>100</v>
      </c>
      <c r="L5" s="32">
        <v>100</v>
      </c>
      <c r="M5" s="32">
        <v>100</v>
      </c>
      <c r="N5" s="32">
        <v>100</v>
      </c>
      <c r="O5" s="32">
        <v>100</v>
      </c>
      <c r="P5" s="32">
        <v>100</v>
      </c>
      <c r="Q5" s="31">
        <v>64</v>
      </c>
      <c r="R5" s="32">
        <v>100</v>
      </c>
      <c r="S5" s="32">
        <v>97</v>
      </c>
      <c r="T5" s="32">
        <v>100</v>
      </c>
      <c r="U5" s="32">
        <v>99</v>
      </c>
      <c r="V5" s="32">
        <v>100</v>
      </c>
      <c r="W5" s="104">
        <f t="shared" ref="W5:W32" si="0">AVERAGE(K5:V5)</f>
        <v>96.666666666666671</v>
      </c>
    </row>
    <row r="6" spans="1:23" s="1" customFormat="1" ht="12" x14ac:dyDescent="0.2">
      <c r="A6" s="29">
        <v>60492200</v>
      </c>
      <c r="B6" s="29" t="s">
        <v>393</v>
      </c>
      <c r="C6" s="29" t="s">
        <v>12</v>
      </c>
      <c r="D6" s="29" t="s">
        <v>13</v>
      </c>
      <c r="E6" s="29" t="s">
        <v>14</v>
      </c>
      <c r="F6" s="29"/>
      <c r="G6" s="29" t="s">
        <v>27</v>
      </c>
      <c r="H6" s="29"/>
      <c r="I6" s="29" t="s">
        <v>17</v>
      </c>
      <c r="J6" s="30">
        <v>41913</v>
      </c>
      <c r="K6" s="32">
        <v>100</v>
      </c>
      <c r="L6" s="32">
        <v>99</v>
      </c>
      <c r="M6" s="32">
        <v>97</v>
      </c>
      <c r="N6" s="31">
        <v>34</v>
      </c>
      <c r="O6" s="31">
        <v>24</v>
      </c>
      <c r="P6" s="31">
        <v>74</v>
      </c>
      <c r="Q6" s="31">
        <v>70</v>
      </c>
      <c r="R6" s="31">
        <v>70</v>
      </c>
      <c r="S6" s="33">
        <v>83</v>
      </c>
      <c r="T6" s="32">
        <v>99</v>
      </c>
      <c r="U6" s="33">
        <v>87</v>
      </c>
      <c r="V6" s="32">
        <v>100</v>
      </c>
      <c r="W6" s="104">
        <f t="shared" si="0"/>
        <v>78.083333333333329</v>
      </c>
    </row>
    <row r="7" spans="1:23" s="1" customFormat="1" ht="12" x14ac:dyDescent="0.2">
      <c r="A7" s="29">
        <v>1647015</v>
      </c>
      <c r="B7" s="29" t="s">
        <v>393</v>
      </c>
      <c r="C7" s="29" t="s">
        <v>19</v>
      </c>
      <c r="D7" s="29" t="s">
        <v>13</v>
      </c>
      <c r="E7" s="29" t="s">
        <v>14</v>
      </c>
      <c r="F7" s="29"/>
      <c r="G7" s="29" t="s">
        <v>20</v>
      </c>
      <c r="H7" s="29"/>
      <c r="I7" s="29" t="s">
        <v>17</v>
      </c>
      <c r="J7" s="30">
        <v>41913</v>
      </c>
      <c r="K7" s="32">
        <v>100</v>
      </c>
      <c r="L7" s="32">
        <v>98</v>
      </c>
      <c r="M7" s="33">
        <v>88</v>
      </c>
      <c r="N7" s="31">
        <v>34</v>
      </c>
      <c r="O7" s="31">
        <v>24</v>
      </c>
      <c r="P7" s="31">
        <v>70</v>
      </c>
      <c r="Q7" s="33">
        <v>84</v>
      </c>
      <c r="R7" s="33">
        <v>88</v>
      </c>
      <c r="S7" s="32">
        <v>100</v>
      </c>
      <c r="T7" s="32">
        <v>98</v>
      </c>
      <c r="U7" s="33">
        <v>86</v>
      </c>
      <c r="V7" s="31">
        <v>42</v>
      </c>
      <c r="W7" s="104">
        <f t="shared" si="0"/>
        <v>76</v>
      </c>
    </row>
    <row r="8" spans="1:23" s="1" customFormat="1" ht="12" x14ac:dyDescent="0.2">
      <c r="A8" s="29">
        <v>20001200</v>
      </c>
      <c r="B8" s="29" t="s">
        <v>394</v>
      </c>
      <c r="C8" s="29" t="s">
        <v>12</v>
      </c>
      <c r="D8" s="29" t="s">
        <v>13</v>
      </c>
      <c r="E8" s="29" t="s">
        <v>14</v>
      </c>
      <c r="F8" s="29"/>
      <c r="G8" s="29" t="s">
        <v>27</v>
      </c>
      <c r="H8" s="29"/>
      <c r="I8" s="29" t="s">
        <v>392</v>
      </c>
      <c r="J8" s="30">
        <v>42217</v>
      </c>
      <c r="K8" s="32">
        <v>100</v>
      </c>
      <c r="L8" s="32">
        <v>98</v>
      </c>
      <c r="M8" s="32">
        <v>100</v>
      </c>
      <c r="N8" s="32">
        <v>100</v>
      </c>
      <c r="O8" s="32">
        <v>100</v>
      </c>
      <c r="P8" s="32">
        <v>100</v>
      </c>
      <c r="Q8" s="32">
        <v>100</v>
      </c>
      <c r="R8" s="33">
        <v>87</v>
      </c>
      <c r="S8" s="32">
        <v>100</v>
      </c>
      <c r="T8" s="31">
        <v>31</v>
      </c>
      <c r="U8" s="31">
        <v>55</v>
      </c>
      <c r="V8" s="32">
        <v>100</v>
      </c>
      <c r="W8" s="104">
        <f t="shared" si="0"/>
        <v>89.25</v>
      </c>
    </row>
    <row r="9" spans="1:23" s="1" customFormat="1" ht="12" x14ac:dyDescent="0.2">
      <c r="A9" s="29">
        <v>1547053</v>
      </c>
      <c r="B9" s="29" t="s">
        <v>394</v>
      </c>
      <c r="C9" s="29" t="s">
        <v>19</v>
      </c>
      <c r="D9" s="29" t="s">
        <v>13</v>
      </c>
      <c r="E9" s="29" t="s">
        <v>14</v>
      </c>
      <c r="F9" s="29"/>
      <c r="G9" s="29" t="s">
        <v>20</v>
      </c>
      <c r="H9" s="29"/>
      <c r="I9" s="29" t="s">
        <v>392</v>
      </c>
      <c r="J9" s="30">
        <v>42217</v>
      </c>
      <c r="K9" s="32">
        <v>100</v>
      </c>
      <c r="L9" s="32">
        <v>98</v>
      </c>
      <c r="M9" s="32">
        <v>100</v>
      </c>
      <c r="N9" s="32">
        <v>100</v>
      </c>
      <c r="O9" s="32">
        <v>100</v>
      </c>
      <c r="P9" s="32">
        <v>100</v>
      </c>
      <c r="Q9" s="32">
        <v>95</v>
      </c>
      <c r="R9" s="31">
        <v>0</v>
      </c>
      <c r="S9" s="33">
        <v>86</v>
      </c>
      <c r="T9" s="31">
        <v>76</v>
      </c>
      <c r="U9" s="32">
        <v>94</v>
      </c>
      <c r="V9" s="32">
        <v>100</v>
      </c>
      <c r="W9" s="104">
        <f t="shared" si="0"/>
        <v>87.416666666666671</v>
      </c>
    </row>
    <row r="10" spans="1:23" s="1" customFormat="1" ht="12" x14ac:dyDescent="0.2">
      <c r="A10" s="29">
        <v>60435500</v>
      </c>
      <c r="B10" s="29" t="s">
        <v>395</v>
      </c>
      <c r="C10" s="29" t="s">
        <v>12</v>
      </c>
      <c r="D10" s="29" t="s">
        <v>13</v>
      </c>
      <c r="E10" s="29" t="s">
        <v>14</v>
      </c>
      <c r="F10" s="29"/>
      <c r="G10" s="29" t="s">
        <v>27</v>
      </c>
      <c r="H10" s="29"/>
      <c r="I10" s="29" t="s">
        <v>392</v>
      </c>
      <c r="J10" s="30">
        <v>41944</v>
      </c>
      <c r="K10" s="32">
        <v>100</v>
      </c>
      <c r="L10" s="32">
        <v>100</v>
      </c>
      <c r="M10" s="32">
        <v>98</v>
      </c>
      <c r="N10" s="32">
        <v>100</v>
      </c>
      <c r="O10" s="32">
        <v>100</v>
      </c>
      <c r="P10" s="32">
        <v>100</v>
      </c>
      <c r="Q10" s="32">
        <v>97</v>
      </c>
      <c r="R10" s="32">
        <v>100</v>
      </c>
      <c r="S10" s="32">
        <v>92</v>
      </c>
      <c r="T10" s="32">
        <v>100</v>
      </c>
      <c r="U10" s="32">
        <v>100</v>
      </c>
      <c r="V10" s="32">
        <v>100</v>
      </c>
      <c r="W10" s="104">
        <f t="shared" si="0"/>
        <v>98.916666666666671</v>
      </c>
    </row>
    <row r="11" spans="1:23" s="1" customFormat="1" ht="12" x14ac:dyDescent="0.2">
      <c r="A11" s="29">
        <v>0</v>
      </c>
      <c r="B11" s="29" t="s">
        <v>395</v>
      </c>
      <c r="C11" s="29" t="s">
        <v>19</v>
      </c>
      <c r="D11" s="29" t="s">
        <v>13</v>
      </c>
      <c r="E11" s="29" t="s">
        <v>14</v>
      </c>
      <c r="F11" s="29"/>
      <c r="G11" s="29" t="s">
        <v>20</v>
      </c>
      <c r="H11" s="29"/>
      <c r="I11" s="29" t="s">
        <v>392</v>
      </c>
      <c r="J11" s="30">
        <v>41944</v>
      </c>
      <c r="K11" s="32">
        <v>100</v>
      </c>
      <c r="L11" s="32">
        <v>100</v>
      </c>
      <c r="M11" s="32">
        <v>97</v>
      </c>
      <c r="N11" s="32">
        <v>100</v>
      </c>
      <c r="O11" s="32">
        <v>100</v>
      </c>
      <c r="P11" s="32">
        <v>100</v>
      </c>
      <c r="Q11" s="32">
        <v>97</v>
      </c>
      <c r="R11" s="32">
        <v>100</v>
      </c>
      <c r="S11" s="32">
        <v>92</v>
      </c>
      <c r="T11" s="32">
        <v>100</v>
      </c>
      <c r="U11" s="32">
        <v>99</v>
      </c>
      <c r="V11" s="32">
        <v>100</v>
      </c>
      <c r="W11" s="104">
        <f t="shared" si="0"/>
        <v>98.75</v>
      </c>
    </row>
    <row r="12" spans="1:23" s="1" customFormat="1" ht="12" x14ac:dyDescent="0.2">
      <c r="A12" s="29">
        <v>60435000</v>
      </c>
      <c r="B12" s="29" t="s">
        <v>396</v>
      </c>
      <c r="C12" s="29" t="s">
        <v>12</v>
      </c>
      <c r="D12" s="29" t="s">
        <v>13</v>
      </c>
      <c r="E12" s="29" t="s">
        <v>14</v>
      </c>
      <c r="F12" s="29"/>
      <c r="G12" s="29" t="s">
        <v>27</v>
      </c>
      <c r="H12" s="29"/>
      <c r="I12" s="29" t="s">
        <v>392</v>
      </c>
      <c r="J12" s="30">
        <v>42736</v>
      </c>
      <c r="K12" s="31">
        <v>0</v>
      </c>
      <c r="L12" s="31">
        <v>0</v>
      </c>
      <c r="M12" s="31">
        <v>40</v>
      </c>
      <c r="N12" s="31">
        <v>30</v>
      </c>
      <c r="O12" s="32">
        <v>100</v>
      </c>
      <c r="P12" s="32">
        <v>100</v>
      </c>
      <c r="Q12" s="32">
        <v>100</v>
      </c>
      <c r="R12" s="33">
        <v>86</v>
      </c>
      <c r="S12" s="32">
        <v>97</v>
      </c>
      <c r="T12" s="32">
        <v>99</v>
      </c>
      <c r="U12" s="32">
        <v>100</v>
      </c>
      <c r="V12" s="32">
        <v>100</v>
      </c>
      <c r="W12" s="104">
        <f t="shared" si="0"/>
        <v>71</v>
      </c>
    </row>
    <row r="13" spans="1:23" s="1" customFormat="1" ht="12" x14ac:dyDescent="0.2">
      <c r="A13" s="29">
        <v>0</v>
      </c>
      <c r="B13" s="29" t="s">
        <v>396</v>
      </c>
      <c r="C13" s="29" t="s">
        <v>19</v>
      </c>
      <c r="D13" s="29" t="s">
        <v>13</v>
      </c>
      <c r="E13" s="29" t="s">
        <v>14</v>
      </c>
      <c r="F13" s="29"/>
      <c r="G13" s="29" t="s">
        <v>20</v>
      </c>
      <c r="H13" s="29"/>
      <c r="I13" s="29" t="s">
        <v>392</v>
      </c>
      <c r="J13" s="30">
        <v>42736</v>
      </c>
      <c r="K13" s="31">
        <v>0</v>
      </c>
      <c r="L13" s="31">
        <v>0</v>
      </c>
      <c r="M13" s="31">
        <v>76</v>
      </c>
      <c r="N13" s="32">
        <v>100</v>
      </c>
      <c r="O13" s="32">
        <v>100</v>
      </c>
      <c r="P13" s="32">
        <v>100</v>
      </c>
      <c r="Q13" s="32">
        <v>100</v>
      </c>
      <c r="R13" s="33">
        <v>86</v>
      </c>
      <c r="S13" s="32">
        <v>97</v>
      </c>
      <c r="T13" s="32">
        <v>99</v>
      </c>
      <c r="U13" s="32">
        <v>100</v>
      </c>
      <c r="V13" s="32">
        <v>99</v>
      </c>
      <c r="W13" s="104">
        <f t="shared" si="0"/>
        <v>79.75</v>
      </c>
    </row>
    <row r="14" spans="1:23" s="1" customFormat="1" ht="12" x14ac:dyDescent="0.2">
      <c r="A14" s="29">
        <v>60434600</v>
      </c>
      <c r="B14" s="29" t="s">
        <v>397</v>
      </c>
      <c r="C14" s="29" t="s">
        <v>12</v>
      </c>
      <c r="D14" s="29" t="s">
        <v>13</v>
      </c>
      <c r="E14" s="29" t="s">
        <v>14</v>
      </c>
      <c r="F14" s="29"/>
      <c r="G14" s="29" t="s">
        <v>27</v>
      </c>
      <c r="H14" s="29"/>
      <c r="I14" s="29" t="s">
        <v>392</v>
      </c>
      <c r="J14" s="30">
        <v>41913</v>
      </c>
      <c r="K14" s="32">
        <v>100</v>
      </c>
      <c r="L14" s="32">
        <v>100</v>
      </c>
      <c r="M14" s="32">
        <v>100</v>
      </c>
      <c r="N14" s="32">
        <v>100</v>
      </c>
      <c r="O14" s="32">
        <v>100</v>
      </c>
      <c r="P14" s="32">
        <v>100</v>
      </c>
      <c r="Q14" s="32">
        <v>100</v>
      </c>
      <c r="R14" s="32">
        <v>100</v>
      </c>
      <c r="S14" s="32">
        <v>99</v>
      </c>
      <c r="T14" s="31">
        <v>70</v>
      </c>
      <c r="U14" s="32">
        <v>98</v>
      </c>
      <c r="V14" s="32">
        <v>96</v>
      </c>
      <c r="W14" s="104">
        <f t="shared" si="0"/>
        <v>96.916666666666671</v>
      </c>
    </row>
    <row r="15" spans="1:23" s="1" customFormat="1" ht="12" x14ac:dyDescent="0.2">
      <c r="A15" s="29">
        <v>0</v>
      </c>
      <c r="B15" s="29" t="s">
        <v>397</v>
      </c>
      <c r="C15" s="29" t="s">
        <v>19</v>
      </c>
      <c r="D15" s="29" t="s">
        <v>13</v>
      </c>
      <c r="E15" s="29" t="s">
        <v>14</v>
      </c>
      <c r="F15" s="29"/>
      <c r="G15" s="29" t="s">
        <v>20</v>
      </c>
      <c r="H15" s="29"/>
      <c r="I15" s="29" t="s">
        <v>392</v>
      </c>
      <c r="J15" s="30">
        <v>41913</v>
      </c>
      <c r="K15" s="32">
        <v>100</v>
      </c>
      <c r="L15" s="32">
        <v>100</v>
      </c>
      <c r="M15" s="32">
        <v>100</v>
      </c>
      <c r="N15" s="32">
        <v>100</v>
      </c>
      <c r="O15" s="32">
        <v>100</v>
      </c>
      <c r="P15" s="32">
        <v>100</v>
      </c>
      <c r="Q15" s="31">
        <v>24</v>
      </c>
      <c r="R15" s="31">
        <v>58</v>
      </c>
      <c r="S15" s="32">
        <v>100</v>
      </c>
      <c r="T15" s="32">
        <v>99</v>
      </c>
      <c r="U15" s="32">
        <v>92</v>
      </c>
      <c r="V15" s="32">
        <v>94</v>
      </c>
      <c r="W15" s="104">
        <f t="shared" si="0"/>
        <v>88.916666666666671</v>
      </c>
    </row>
    <row r="16" spans="1:23" s="1" customFormat="1" ht="12" x14ac:dyDescent="0.2">
      <c r="A16" s="29">
        <v>60478200</v>
      </c>
      <c r="B16" s="29" t="s">
        <v>398</v>
      </c>
      <c r="C16" s="29" t="s">
        <v>12</v>
      </c>
      <c r="D16" s="29" t="s">
        <v>13</v>
      </c>
      <c r="E16" s="29" t="s">
        <v>14</v>
      </c>
      <c r="F16" s="29"/>
      <c r="G16" s="29" t="s">
        <v>27</v>
      </c>
      <c r="H16" s="29"/>
      <c r="I16" s="29" t="s">
        <v>392</v>
      </c>
      <c r="J16" s="30">
        <v>42401</v>
      </c>
      <c r="K16" s="32">
        <v>100</v>
      </c>
      <c r="L16" s="32">
        <v>99</v>
      </c>
      <c r="M16" s="32">
        <v>100</v>
      </c>
      <c r="N16" s="32">
        <v>100</v>
      </c>
      <c r="O16" s="32">
        <v>100</v>
      </c>
      <c r="P16" s="32">
        <v>100</v>
      </c>
      <c r="Q16" s="32">
        <v>100</v>
      </c>
      <c r="R16" s="32">
        <v>100</v>
      </c>
      <c r="S16" s="32">
        <v>100</v>
      </c>
      <c r="T16" s="32">
        <v>99</v>
      </c>
      <c r="U16" s="32">
        <v>97</v>
      </c>
      <c r="V16" s="31">
        <v>74</v>
      </c>
      <c r="W16" s="104">
        <f t="shared" si="0"/>
        <v>97.416666666666671</v>
      </c>
    </row>
    <row r="17" spans="1:23" s="1" customFormat="1" ht="12" x14ac:dyDescent="0.2">
      <c r="A17" s="29">
        <v>0</v>
      </c>
      <c r="B17" s="29" t="s">
        <v>398</v>
      </c>
      <c r="C17" s="29" t="s">
        <v>19</v>
      </c>
      <c r="D17" s="29" t="s">
        <v>13</v>
      </c>
      <c r="E17" s="29" t="s">
        <v>14</v>
      </c>
      <c r="F17" s="29"/>
      <c r="G17" s="29" t="s">
        <v>20</v>
      </c>
      <c r="H17" s="29"/>
      <c r="I17" s="29" t="s">
        <v>392</v>
      </c>
      <c r="J17" s="30">
        <v>42401</v>
      </c>
      <c r="K17" s="32">
        <v>100</v>
      </c>
      <c r="L17" s="32">
        <v>99</v>
      </c>
      <c r="M17" s="32">
        <v>100</v>
      </c>
      <c r="N17" s="32">
        <v>100</v>
      </c>
      <c r="O17" s="32">
        <v>100</v>
      </c>
      <c r="P17" s="32">
        <v>100</v>
      </c>
      <c r="Q17" s="32">
        <v>100</v>
      </c>
      <c r="R17" s="32">
        <v>100</v>
      </c>
      <c r="S17" s="32">
        <v>100</v>
      </c>
      <c r="T17" s="32">
        <v>99</v>
      </c>
      <c r="U17" s="32">
        <v>96</v>
      </c>
      <c r="V17" s="32">
        <v>96</v>
      </c>
      <c r="W17" s="104">
        <f t="shared" si="0"/>
        <v>99.166666666666671</v>
      </c>
    </row>
    <row r="18" spans="1:23" s="1" customFormat="1" ht="12" x14ac:dyDescent="0.2">
      <c r="A18" s="29">
        <v>60473000</v>
      </c>
      <c r="B18" s="29" t="s">
        <v>399</v>
      </c>
      <c r="C18" s="29" t="s">
        <v>12</v>
      </c>
      <c r="D18" s="29" t="s">
        <v>13</v>
      </c>
      <c r="E18" s="29" t="s">
        <v>14</v>
      </c>
      <c r="F18" s="29"/>
      <c r="G18" s="29" t="s">
        <v>27</v>
      </c>
      <c r="H18" s="29"/>
      <c r="I18" s="29" t="s">
        <v>392</v>
      </c>
      <c r="J18" s="30">
        <v>42186</v>
      </c>
      <c r="K18" s="32">
        <v>100</v>
      </c>
      <c r="L18" s="32">
        <v>99</v>
      </c>
      <c r="M18" s="32">
        <v>100</v>
      </c>
      <c r="N18" s="32">
        <v>100</v>
      </c>
      <c r="O18" s="32">
        <v>100</v>
      </c>
      <c r="P18" s="32">
        <v>100</v>
      </c>
      <c r="Q18" s="33">
        <v>83</v>
      </c>
      <c r="R18" s="33">
        <v>88</v>
      </c>
      <c r="S18" s="32">
        <v>100</v>
      </c>
      <c r="T18" s="32">
        <v>99</v>
      </c>
      <c r="U18" s="32">
        <v>98</v>
      </c>
      <c r="V18" s="32">
        <v>95</v>
      </c>
      <c r="W18" s="104">
        <f t="shared" si="0"/>
        <v>96.833333333333329</v>
      </c>
    </row>
    <row r="19" spans="1:23" s="1" customFormat="1" ht="12" x14ac:dyDescent="0.2">
      <c r="A19" s="29">
        <v>0</v>
      </c>
      <c r="B19" s="29" t="s">
        <v>399</v>
      </c>
      <c r="C19" s="29" t="s">
        <v>19</v>
      </c>
      <c r="D19" s="29" t="s">
        <v>13</v>
      </c>
      <c r="E19" s="29" t="s">
        <v>14</v>
      </c>
      <c r="F19" s="29"/>
      <c r="G19" s="29" t="s">
        <v>20</v>
      </c>
      <c r="H19" s="29"/>
      <c r="I19" s="29" t="s">
        <v>392</v>
      </c>
      <c r="J19" s="30">
        <v>42186</v>
      </c>
      <c r="K19" s="32">
        <v>100</v>
      </c>
      <c r="L19" s="32">
        <v>99</v>
      </c>
      <c r="M19" s="32">
        <v>100</v>
      </c>
      <c r="N19" s="32">
        <v>100</v>
      </c>
      <c r="O19" s="32">
        <v>100</v>
      </c>
      <c r="P19" s="32">
        <v>100</v>
      </c>
      <c r="Q19" s="33">
        <v>83</v>
      </c>
      <c r="R19" s="33">
        <v>88</v>
      </c>
      <c r="S19" s="32">
        <v>100</v>
      </c>
      <c r="T19" s="32">
        <v>99</v>
      </c>
      <c r="U19" s="32">
        <v>97</v>
      </c>
      <c r="V19" s="33">
        <v>86</v>
      </c>
      <c r="W19" s="104">
        <f t="shared" si="0"/>
        <v>96</v>
      </c>
    </row>
    <row r="20" spans="1:23" s="1" customFormat="1" ht="12" x14ac:dyDescent="0.2">
      <c r="A20" s="29">
        <v>42450300</v>
      </c>
      <c r="B20" s="29" t="s">
        <v>400</v>
      </c>
      <c r="C20" s="29" t="s">
        <v>12</v>
      </c>
      <c r="D20" s="29" t="s">
        <v>13</v>
      </c>
      <c r="E20" s="29" t="s">
        <v>14</v>
      </c>
      <c r="F20" s="29"/>
      <c r="G20" s="29" t="s">
        <v>27</v>
      </c>
      <c r="H20" s="29"/>
      <c r="I20" s="29" t="s">
        <v>392</v>
      </c>
      <c r="J20" s="30">
        <v>41944</v>
      </c>
      <c r="K20" s="32">
        <v>97</v>
      </c>
      <c r="L20" s="32">
        <v>94</v>
      </c>
      <c r="M20" s="32">
        <v>98</v>
      </c>
      <c r="N20" s="32">
        <v>100</v>
      </c>
      <c r="O20" s="32">
        <v>100</v>
      </c>
      <c r="P20" s="32">
        <v>100</v>
      </c>
      <c r="Q20" s="32">
        <v>100</v>
      </c>
      <c r="R20" s="32">
        <v>100</v>
      </c>
      <c r="S20" s="32">
        <v>100</v>
      </c>
      <c r="T20" s="32">
        <v>99</v>
      </c>
      <c r="U20" s="32">
        <v>96</v>
      </c>
      <c r="V20" s="32">
        <v>99</v>
      </c>
      <c r="W20" s="104">
        <f t="shared" si="0"/>
        <v>98.583333333333329</v>
      </c>
    </row>
    <row r="21" spans="1:23" s="1" customFormat="1" ht="12" x14ac:dyDescent="0.2">
      <c r="A21" s="29">
        <v>1547040</v>
      </c>
      <c r="B21" s="29" t="s">
        <v>400</v>
      </c>
      <c r="C21" s="29" t="s">
        <v>19</v>
      </c>
      <c r="D21" s="29" t="s">
        <v>13</v>
      </c>
      <c r="E21" s="29" t="s">
        <v>14</v>
      </c>
      <c r="F21" s="29"/>
      <c r="G21" s="29" t="s">
        <v>20</v>
      </c>
      <c r="H21" s="29"/>
      <c r="I21" s="29" t="s">
        <v>392</v>
      </c>
      <c r="J21" s="30">
        <v>41944</v>
      </c>
      <c r="K21" s="32">
        <v>98</v>
      </c>
      <c r="L21" s="32">
        <v>94</v>
      </c>
      <c r="M21" s="32">
        <v>98</v>
      </c>
      <c r="N21" s="31">
        <v>59</v>
      </c>
      <c r="O21" s="31">
        <v>78</v>
      </c>
      <c r="P21" s="32">
        <v>100</v>
      </c>
      <c r="Q21" s="32">
        <v>100</v>
      </c>
      <c r="R21" s="32">
        <v>100</v>
      </c>
      <c r="S21" s="32">
        <v>100</v>
      </c>
      <c r="T21" s="32">
        <v>99</v>
      </c>
      <c r="U21" s="32">
        <v>96</v>
      </c>
      <c r="V21" s="32">
        <v>98</v>
      </c>
      <c r="W21" s="104">
        <f t="shared" si="0"/>
        <v>93.333333333333329</v>
      </c>
    </row>
    <row r="22" spans="1:23" s="1" customFormat="1" ht="12" x14ac:dyDescent="0.2">
      <c r="A22" s="29">
        <v>60477380</v>
      </c>
      <c r="B22" s="29" t="s">
        <v>401</v>
      </c>
      <c r="C22" s="29" t="s">
        <v>12</v>
      </c>
      <c r="D22" s="29" t="s">
        <v>13</v>
      </c>
      <c r="E22" s="29" t="s">
        <v>14</v>
      </c>
      <c r="F22" s="29"/>
      <c r="G22" s="29" t="s">
        <v>27</v>
      </c>
      <c r="H22" s="29"/>
      <c r="I22" s="29" t="s">
        <v>392</v>
      </c>
      <c r="J22" s="30">
        <v>42522</v>
      </c>
      <c r="K22" s="32">
        <v>100</v>
      </c>
      <c r="L22" s="32">
        <v>99</v>
      </c>
      <c r="M22" s="32">
        <v>100</v>
      </c>
      <c r="N22" s="32">
        <v>100</v>
      </c>
      <c r="O22" s="32">
        <v>100</v>
      </c>
      <c r="P22" s="32">
        <v>100</v>
      </c>
      <c r="Q22" s="32">
        <v>100</v>
      </c>
      <c r="R22" s="33">
        <v>82</v>
      </c>
      <c r="S22" s="32">
        <v>100</v>
      </c>
      <c r="T22" s="32">
        <v>99</v>
      </c>
      <c r="U22" s="32">
        <v>99</v>
      </c>
      <c r="V22" s="32">
        <v>100</v>
      </c>
      <c r="W22" s="104">
        <f t="shared" si="0"/>
        <v>98.25</v>
      </c>
    </row>
    <row r="23" spans="1:23" s="1" customFormat="1" ht="12" x14ac:dyDescent="0.2">
      <c r="A23" s="29">
        <v>1547089</v>
      </c>
      <c r="B23" s="29" t="s">
        <v>401</v>
      </c>
      <c r="C23" s="29" t="s">
        <v>19</v>
      </c>
      <c r="D23" s="29" t="s">
        <v>13</v>
      </c>
      <c r="E23" s="29" t="s">
        <v>14</v>
      </c>
      <c r="F23" s="29"/>
      <c r="G23" s="29" t="s">
        <v>20</v>
      </c>
      <c r="H23" s="29"/>
      <c r="I23" s="29" t="s">
        <v>392</v>
      </c>
      <c r="J23" s="30">
        <v>42522</v>
      </c>
      <c r="K23" s="32">
        <v>100</v>
      </c>
      <c r="L23" s="32">
        <v>99</v>
      </c>
      <c r="M23" s="32">
        <v>100</v>
      </c>
      <c r="N23" s="32">
        <v>100</v>
      </c>
      <c r="O23" s="32">
        <v>100</v>
      </c>
      <c r="P23" s="32">
        <v>100</v>
      </c>
      <c r="Q23" s="32">
        <v>100</v>
      </c>
      <c r="R23" s="33">
        <v>82</v>
      </c>
      <c r="S23" s="32">
        <v>100</v>
      </c>
      <c r="T23" s="32">
        <v>99</v>
      </c>
      <c r="U23" s="32">
        <v>99</v>
      </c>
      <c r="V23" s="32">
        <v>100</v>
      </c>
      <c r="W23" s="104">
        <f t="shared" si="0"/>
        <v>98.25</v>
      </c>
    </row>
    <row r="24" spans="1:23" s="1" customFormat="1" ht="12" x14ac:dyDescent="0.2">
      <c r="A24" s="29">
        <v>42450600</v>
      </c>
      <c r="B24" s="29" t="s">
        <v>402</v>
      </c>
      <c r="C24" s="29" t="s">
        <v>12</v>
      </c>
      <c r="D24" s="29" t="s">
        <v>13</v>
      </c>
      <c r="E24" s="29" t="s">
        <v>14</v>
      </c>
      <c r="F24" s="29"/>
      <c r="G24" s="29" t="s">
        <v>27</v>
      </c>
      <c r="H24" s="29"/>
      <c r="I24" s="29" t="s">
        <v>392</v>
      </c>
      <c r="J24" s="30">
        <v>42217</v>
      </c>
      <c r="K24" s="31">
        <v>46</v>
      </c>
      <c r="L24" s="33">
        <v>82</v>
      </c>
      <c r="M24" s="32">
        <v>100</v>
      </c>
      <c r="N24" s="32">
        <v>100</v>
      </c>
      <c r="O24" s="32">
        <v>100</v>
      </c>
      <c r="P24" s="32">
        <v>100</v>
      </c>
      <c r="Q24" s="32">
        <v>100</v>
      </c>
      <c r="R24" s="32">
        <v>100</v>
      </c>
      <c r="S24" s="32">
        <v>100</v>
      </c>
      <c r="T24" s="32">
        <v>100</v>
      </c>
      <c r="U24" s="32">
        <v>100</v>
      </c>
      <c r="V24" s="32">
        <v>100</v>
      </c>
      <c r="W24" s="104">
        <f t="shared" si="0"/>
        <v>94</v>
      </c>
    </row>
    <row r="25" spans="1:23" s="1" customFormat="1" ht="12" x14ac:dyDescent="0.2">
      <c r="A25" s="29">
        <v>1547064</v>
      </c>
      <c r="B25" s="29" t="s">
        <v>402</v>
      </c>
      <c r="C25" s="29" t="s">
        <v>19</v>
      </c>
      <c r="D25" s="29" t="s">
        <v>13</v>
      </c>
      <c r="E25" s="29" t="s">
        <v>14</v>
      </c>
      <c r="F25" s="29"/>
      <c r="G25" s="29" t="s">
        <v>20</v>
      </c>
      <c r="H25" s="29"/>
      <c r="I25" s="29" t="s">
        <v>392</v>
      </c>
      <c r="J25" s="30">
        <v>42217</v>
      </c>
      <c r="K25" s="31">
        <v>46</v>
      </c>
      <c r="L25" s="33">
        <v>82</v>
      </c>
      <c r="M25" s="32">
        <v>100</v>
      </c>
      <c r="N25" s="32">
        <v>100</v>
      </c>
      <c r="O25" s="32">
        <v>100</v>
      </c>
      <c r="P25" s="32">
        <v>100</v>
      </c>
      <c r="Q25" s="32">
        <v>100</v>
      </c>
      <c r="R25" s="32">
        <v>100</v>
      </c>
      <c r="S25" s="32">
        <v>80</v>
      </c>
      <c r="T25" s="32">
        <v>100</v>
      </c>
      <c r="U25" s="32">
        <v>99</v>
      </c>
      <c r="V25" s="32">
        <v>100</v>
      </c>
      <c r="W25" s="104">
        <f t="shared" si="0"/>
        <v>92.25</v>
      </c>
    </row>
    <row r="26" spans="1:23" s="1" customFormat="1" ht="12" x14ac:dyDescent="0.2">
      <c r="A26" s="29">
        <v>42454000</v>
      </c>
      <c r="B26" s="29" t="s">
        <v>403</v>
      </c>
      <c r="C26" s="29" t="s">
        <v>12</v>
      </c>
      <c r="D26" s="29" t="s">
        <v>13</v>
      </c>
      <c r="E26" s="29" t="s">
        <v>14</v>
      </c>
      <c r="F26" s="29"/>
      <c r="G26" s="29" t="s">
        <v>27</v>
      </c>
      <c r="H26" s="29"/>
      <c r="I26" s="29" t="s">
        <v>392</v>
      </c>
      <c r="J26" s="30">
        <v>41944</v>
      </c>
      <c r="K26" s="32">
        <v>100</v>
      </c>
      <c r="L26" s="32">
        <v>100</v>
      </c>
      <c r="M26" s="32">
        <v>100</v>
      </c>
      <c r="N26" s="32">
        <v>100</v>
      </c>
      <c r="O26" s="32">
        <v>100</v>
      </c>
      <c r="P26" s="32">
        <v>100</v>
      </c>
      <c r="Q26" s="32">
        <v>100</v>
      </c>
      <c r="R26" s="32">
        <v>100</v>
      </c>
      <c r="S26" s="32">
        <v>100</v>
      </c>
      <c r="T26" s="32">
        <v>99</v>
      </c>
      <c r="U26" s="32">
        <v>98</v>
      </c>
      <c r="V26" s="32">
        <v>100</v>
      </c>
      <c r="W26" s="104">
        <f t="shared" si="0"/>
        <v>99.75</v>
      </c>
    </row>
    <row r="27" spans="1:23" s="1" customFormat="1" ht="12" x14ac:dyDescent="0.2">
      <c r="A27" s="29">
        <v>1647009</v>
      </c>
      <c r="B27" s="29" t="s">
        <v>403</v>
      </c>
      <c r="C27" s="29" t="s">
        <v>19</v>
      </c>
      <c r="D27" s="29" t="s">
        <v>13</v>
      </c>
      <c r="E27" s="29" t="s">
        <v>14</v>
      </c>
      <c r="F27" s="29"/>
      <c r="G27" s="29" t="s">
        <v>20</v>
      </c>
      <c r="H27" s="29"/>
      <c r="I27" s="29" t="s">
        <v>392</v>
      </c>
      <c r="J27" s="30">
        <v>41944</v>
      </c>
      <c r="K27" s="32">
        <v>100</v>
      </c>
      <c r="L27" s="32">
        <v>100</v>
      </c>
      <c r="M27" s="32">
        <v>100</v>
      </c>
      <c r="N27" s="32">
        <v>100</v>
      </c>
      <c r="O27" s="32">
        <v>100</v>
      </c>
      <c r="P27" s="32">
        <v>100</v>
      </c>
      <c r="Q27" s="32">
        <v>100</v>
      </c>
      <c r="R27" s="32">
        <v>100</v>
      </c>
      <c r="S27" s="32">
        <v>100</v>
      </c>
      <c r="T27" s="32">
        <v>98</v>
      </c>
      <c r="U27" s="32">
        <v>98</v>
      </c>
      <c r="V27" s="32">
        <v>100</v>
      </c>
      <c r="W27" s="104">
        <f t="shared" si="0"/>
        <v>99.666666666666671</v>
      </c>
    </row>
    <row r="28" spans="1:23" s="1" customFormat="1" ht="12" x14ac:dyDescent="0.2">
      <c r="A28" s="29">
        <v>60435200</v>
      </c>
      <c r="B28" s="29" t="s">
        <v>404</v>
      </c>
      <c r="C28" s="29" t="s">
        <v>12</v>
      </c>
      <c r="D28" s="29" t="s">
        <v>13</v>
      </c>
      <c r="E28" s="29" t="s">
        <v>14</v>
      </c>
      <c r="F28" s="29"/>
      <c r="G28" s="29" t="s">
        <v>27</v>
      </c>
      <c r="H28" s="29"/>
      <c r="I28" s="29" t="s">
        <v>392</v>
      </c>
      <c r="J28" s="30">
        <v>42736</v>
      </c>
      <c r="K28" s="31">
        <v>0</v>
      </c>
      <c r="L28" s="31">
        <v>0</v>
      </c>
      <c r="M28" s="31">
        <v>75</v>
      </c>
      <c r="N28" s="32">
        <v>100</v>
      </c>
      <c r="O28" s="31">
        <v>76</v>
      </c>
      <c r="P28" s="31">
        <v>61</v>
      </c>
      <c r="Q28" s="32">
        <v>100</v>
      </c>
      <c r="R28" s="33">
        <v>88</v>
      </c>
      <c r="S28" s="31">
        <v>69</v>
      </c>
      <c r="T28" s="31">
        <v>0</v>
      </c>
      <c r="U28" s="31">
        <v>68</v>
      </c>
      <c r="V28" s="32">
        <v>100</v>
      </c>
      <c r="W28" s="104">
        <f t="shared" si="0"/>
        <v>61.416666666666664</v>
      </c>
    </row>
    <row r="29" spans="1:23" s="1" customFormat="1" ht="12" x14ac:dyDescent="0.2">
      <c r="A29" s="29">
        <v>0</v>
      </c>
      <c r="B29" s="29" t="s">
        <v>404</v>
      </c>
      <c r="C29" s="29" t="s">
        <v>19</v>
      </c>
      <c r="D29" s="29" t="s">
        <v>13</v>
      </c>
      <c r="E29" s="29" t="s">
        <v>14</v>
      </c>
      <c r="F29" s="29"/>
      <c r="G29" s="29" t="s">
        <v>20</v>
      </c>
      <c r="H29" s="29"/>
      <c r="I29" s="29" t="s">
        <v>392</v>
      </c>
      <c r="J29" s="30">
        <v>42736</v>
      </c>
      <c r="K29" s="31">
        <v>0</v>
      </c>
      <c r="L29" s="31">
        <v>0</v>
      </c>
      <c r="M29" s="31">
        <v>75</v>
      </c>
      <c r="N29" s="32">
        <v>100</v>
      </c>
      <c r="O29" s="31">
        <v>76</v>
      </c>
      <c r="P29" s="31">
        <v>61</v>
      </c>
      <c r="Q29" s="32">
        <v>100</v>
      </c>
      <c r="R29" s="33">
        <v>88</v>
      </c>
      <c r="S29" s="31">
        <v>69</v>
      </c>
      <c r="T29" s="31">
        <v>0</v>
      </c>
      <c r="U29" s="31">
        <v>67</v>
      </c>
      <c r="V29" s="32">
        <v>100</v>
      </c>
      <c r="W29" s="104">
        <f t="shared" si="0"/>
        <v>61.333333333333336</v>
      </c>
    </row>
    <row r="30" spans="1:23" s="1" customFormat="1" ht="12" x14ac:dyDescent="0.2">
      <c r="A30" s="29">
        <v>60477100</v>
      </c>
      <c r="B30" s="29" t="s">
        <v>405</v>
      </c>
      <c r="C30" s="29" t="s">
        <v>12</v>
      </c>
      <c r="D30" s="29" t="s">
        <v>13</v>
      </c>
      <c r="E30" s="29" t="s">
        <v>14</v>
      </c>
      <c r="F30" s="29"/>
      <c r="G30" s="29" t="s">
        <v>27</v>
      </c>
      <c r="H30" s="29"/>
      <c r="I30" s="29" t="s">
        <v>392</v>
      </c>
      <c r="J30" s="30">
        <v>41944</v>
      </c>
      <c r="K30" s="32">
        <v>100</v>
      </c>
      <c r="L30" s="32">
        <v>99</v>
      </c>
      <c r="M30" s="32">
        <v>100</v>
      </c>
      <c r="N30" s="32">
        <v>100</v>
      </c>
      <c r="O30" s="32">
        <v>100</v>
      </c>
      <c r="P30" s="32">
        <v>100</v>
      </c>
      <c r="Q30" s="32">
        <v>100</v>
      </c>
      <c r="R30" s="32">
        <v>100</v>
      </c>
      <c r="S30" s="32">
        <v>100</v>
      </c>
      <c r="T30" s="32">
        <v>99</v>
      </c>
      <c r="U30" s="32">
        <v>99</v>
      </c>
      <c r="V30" s="32">
        <v>99</v>
      </c>
      <c r="W30" s="104">
        <f t="shared" si="0"/>
        <v>99.666666666666671</v>
      </c>
    </row>
    <row r="31" spans="1:23" s="1" customFormat="1" ht="12" x14ac:dyDescent="0.2">
      <c r="A31" s="29">
        <v>0</v>
      </c>
      <c r="B31" s="29" t="s">
        <v>405</v>
      </c>
      <c r="C31" s="29" t="s">
        <v>19</v>
      </c>
      <c r="D31" s="29" t="s">
        <v>13</v>
      </c>
      <c r="E31" s="29" t="s">
        <v>14</v>
      </c>
      <c r="F31" s="29"/>
      <c r="G31" s="29" t="s">
        <v>20</v>
      </c>
      <c r="H31" s="29"/>
      <c r="I31" s="29" t="s">
        <v>392</v>
      </c>
      <c r="J31" s="30">
        <v>41944</v>
      </c>
      <c r="K31" s="32">
        <v>100</v>
      </c>
      <c r="L31" s="32">
        <v>99</v>
      </c>
      <c r="M31" s="32">
        <v>99</v>
      </c>
      <c r="N31" s="32">
        <v>100</v>
      </c>
      <c r="O31" s="32">
        <v>100</v>
      </c>
      <c r="P31" s="32">
        <v>100</v>
      </c>
      <c r="Q31" s="32">
        <v>100</v>
      </c>
      <c r="R31" s="32">
        <v>100</v>
      </c>
      <c r="S31" s="32">
        <v>100</v>
      </c>
      <c r="T31" s="32">
        <v>99</v>
      </c>
      <c r="U31" s="32">
        <v>98</v>
      </c>
      <c r="V31" s="32">
        <v>95</v>
      </c>
      <c r="W31" s="104">
        <f t="shared" si="0"/>
        <v>99.166666666666671</v>
      </c>
    </row>
    <row r="32" spans="1:23" s="1" customFormat="1" ht="12.75" x14ac:dyDescent="0.2">
      <c r="A32" s="136" t="s">
        <v>55</v>
      </c>
      <c r="B32" s="137"/>
      <c r="C32" s="137"/>
      <c r="D32" s="137"/>
      <c r="E32" s="137"/>
      <c r="F32" s="137"/>
      <c r="G32" s="137"/>
      <c r="H32" s="137"/>
      <c r="I32" s="137"/>
      <c r="J32" s="138"/>
      <c r="K32" s="33">
        <v>82</v>
      </c>
      <c r="L32" s="33">
        <v>83</v>
      </c>
      <c r="M32" s="32">
        <v>94</v>
      </c>
      <c r="N32" s="32">
        <v>91</v>
      </c>
      <c r="O32" s="32">
        <v>92</v>
      </c>
      <c r="P32" s="32">
        <v>95</v>
      </c>
      <c r="Q32" s="32">
        <v>91</v>
      </c>
      <c r="R32" s="33">
        <v>89</v>
      </c>
      <c r="S32" s="32">
        <v>95</v>
      </c>
      <c r="T32" s="33">
        <v>88</v>
      </c>
      <c r="U32" s="32">
        <v>93</v>
      </c>
      <c r="V32" s="32">
        <v>95</v>
      </c>
      <c r="W32" s="65">
        <f t="shared" si="0"/>
        <v>90.666666666666671</v>
      </c>
    </row>
    <row r="33" spans="1:23" s="1" customFormat="1" ht="11.25" x14ac:dyDescent="0.2">
      <c r="A33" s="29" t="s">
        <v>56</v>
      </c>
      <c r="B33" s="117" t="s">
        <v>57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</row>
    <row r="34" spans="1:23" s="1" customFormat="1" ht="11.25" x14ac:dyDescent="0.2">
      <c r="A34" s="29" t="s">
        <v>58</v>
      </c>
      <c r="B34" s="117" t="s">
        <v>59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9"/>
    </row>
    <row r="35" spans="1:23" s="1" customFormat="1" ht="11.25" x14ac:dyDescent="0.2">
      <c r="A35" s="29" t="s">
        <v>60</v>
      </c>
      <c r="B35" s="117" t="s">
        <v>61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9"/>
    </row>
    <row r="36" spans="1:23" s="1" customFormat="1" ht="11.25" x14ac:dyDescent="0.2">
      <c r="A36" s="29" t="s">
        <v>60</v>
      </c>
      <c r="B36" s="117" t="s">
        <v>62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9"/>
    </row>
    <row r="37" spans="1:23" s="1" customFormat="1" ht="11.25" x14ac:dyDescent="0.2">
      <c r="A37" s="29" t="s">
        <v>60</v>
      </c>
      <c r="B37" s="117" t="s">
        <v>63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9"/>
    </row>
    <row r="38" spans="1:23" s="1" customFormat="1" ht="11.25" x14ac:dyDescent="0.2">
      <c r="A38" s="29" t="s">
        <v>64</v>
      </c>
      <c r="B38" s="117" t="s">
        <v>65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9"/>
    </row>
    <row r="39" spans="1:23" s="1" customFormat="1" ht="11.25" x14ac:dyDescent="0.2">
      <c r="A39" s="120" t="s">
        <v>66</v>
      </c>
      <c r="B39" s="121"/>
      <c r="C39" s="121"/>
      <c r="D39" s="121"/>
      <c r="E39" s="121"/>
      <c r="F39" s="122"/>
      <c r="G39" s="123" t="s">
        <v>67</v>
      </c>
      <c r="H39" s="124"/>
      <c r="I39" s="124"/>
      <c r="J39" s="124"/>
      <c r="K39" s="124"/>
      <c r="L39" s="125"/>
      <c r="M39" s="126" t="s">
        <v>68</v>
      </c>
      <c r="N39" s="127"/>
      <c r="O39" s="127"/>
      <c r="P39" s="127"/>
      <c r="Q39" s="127"/>
      <c r="R39" s="128"/>
      <c r="S39" s="129" t="s">
        <v>69</v>
      </c>
      <c r="T39" s="130"/>
      <c r="U39" s="130"/>
      <c r="V39" s="130"/>
      <c r="W39" s="131"/>
    </row>
    <row r="40" spans="1:23" s="1" customFormat="1" ht="11.25" x14ac:dyDescent="0.2">
      <c r="A40" s="114" t="s">
        <v>70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6"/>
    </row>
  </sheetData>
  <mergeCells count="14">
    <mergeCell ref="B35:W35"/>
    <mergeCell ref="A1:V1"/>
    <mergeCell ref="A2:V2"/>
    <mergeCell ref="A32:J32"/>
    <mergeCell ref="B33:W33"/>
    <mergeCell ref="B34:W34"/>
    <mergeCell ref="A40:W40"/>
    <mergeCell ref="B36:W36"/>
    <mergeCell ref="B37:W37"/>
    <mergeCell ref="B38:W38"/>
    <mergeCell ref="A39:F39"/>
    <mergeCell ref="G39:L39"/>
    <mergeCell ref="M39:R39"/>
    <mergeCell ref="S39:W39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90" orientation="landscape" verticalDpi="0" r:id="rId1"/>
  <ignoredErrors>
    <ignoredError sqref="W4:W3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F8961F6361794295BF5DFFF963FBA1" ma:contentTypeVersion="0" ma:contentTypeDescription="Crie um novo documento." ma:contentTypeScope="" ma:versionID="831618b72c24bff4470e2046a253a57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B26985-FF2E-490F-A5CC-82DE5380BB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07361E-CAC6-48B7-8C6A-1F92A92FED8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78FF5F7-8143-4CE5-A97D-CAF8FC0290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30</vt:i4>
      </vt:variant>
      <vt:variant>
        <vt:lpstr>Intervalos Nomeados</vt:lpstr>
      </vt:variant>
      <vt:variant>
        <vt:i4>31</vt:i4>
      </vt:variant>
    </vt:vector>
  </HeadingPairs>
  <TitlesOfParts>
    <vt:vector size="61" baseType="lpstr">
      <vt:lpstr>UF geral</vt:lpstr>
      <vt:lpstr>Critérios</vt:lpstr>
      <vt:lpstr>AC-17</vt:lpstr>
      <vt:lpstr>AL-17</vt:lpstr>
      <vt:lpstr>AM-17</vt:lpstr>
      <vt:lpstr>AP-17</vt:lpstr>
      <vt:lpstr>BA-17</vt:lpstr>
      <vt:lpstr>CE-17</vt:lpstr>
      <vt:lpstr>DF-17</vt:lpstr>
      <vt:lpstr>ES-17</vt:lpstr>
      <vt:lpstr>GO-17</vt:lpstr>
      <vt:lpstr>MA-17</vt:lpstr>
      <vt:lpstr>MT-17</vt:lpstr>
      <vt:lpstr>MS-17</vt:lpstr>
      <vt:lpstr>MG-17</vt:lpstr>
      <vt:lpstr>PA-17</vt:lpstr>
      <vt:lpstr>PB-17</vt:lpstr>
      <vt:lpstr>PE-17</vt:lpstr>
      <vt:lpstr>PI17</vt:lpstr>
      <vt:lpstr>PR-17</vt:lpstr>
      <vt:lpstr>RJ-17</vt:lpstr>
      <vt:lpstr>RN-17</vt:lpstr>
      <vt:lpstr>RO-17</vt:lpstr>
      <vt:lpstr>RR-17</vt:lpstr>
      <vt:lpstr>RS-17</vt:lpstr>
      <vt:lpstr>SC-17</vt:lpstr>
      <vt:lpstr>SE-17</vt:lpstr>
      <vt:lpstr>SP-17</vt:lpstr>
      <vt:lpstr>TO-17</vt:lpstr>
      <vt:lpstr>UF com glosa</vt:lpstr>
      <vt:lpstr>'AC-17'!Area_de_impressao</vt:lpstr>
      <vt:lpstr>'AL-17'!Area_de_impressao</vt:lpstr>
      <vt:lpstr>'AM-17'!Area_de_impressao</vt:lpstr>
      <vt:lpstr>'AP-17'!Area_de_impressao</vt:lpstr>
      <vt:lpstr>'BA-17'!Area_de_impressao</vt:lpstr>
      <vt:lpstr>'CE-17'!Area_de_impressao</vt:lpstr>
      <vt:lpstr>Critérios!Area_de_impressao</vt:lpstr>
      <vt:lpstr>'DF-17'!Area_de_impressao</vt:lpstr>
      <vt:lpstr>'ES-17'!Area_de_impressao</vt:lpstr>
      <vt:lpstr>'GO-17'!Area_de_impressao</vt:lpstr>
      <vt:lpstr>'MA-17'!Area_de_impressao</vt:lpstr>
      <vt:lpstr>'MG-17'!Area_de_impressao</vt:lpstr>
      <vt:lpstr>'MS-17'!Area_de_impressao</vt:lpstr>
      <vt:lpstr>'MT-17'!Area_de_impressao</vt:lpstr>
      <vt:lpstr>'PA-17'!Area_de_impressao</vt:lpstr>
      <vt:lpstr>'PB-17'!Area_de_impressao</vt:lpstr>
      <vt:lpstr>'PE-17'!Area_de_impressao</vt:lpstr>
      <vt:lpstr>'PI17'!Area_de_impressao</vt:lpstr>
      <vt:lpstr>'PR-17'!Area_de_impressao</vt:lpstr>
      <vt:lpstr>'RJ-17'!Area_de_impressao</vt:lpstr>
      <vt:lpstr>'RN-17'!Area_de_impressao</vt:lpstr>
      <vt:lpstr>'RO-17'!Area_de_impressao</vt:lpstr>
      <vt:lpstr>'RR-17'!Area_de_impressao</vt:lpstr>
      <vt:lpstr>'RS-17'!Area_de_impressao</vt:lpstr>
      <vt:lpstr>'SC-17'!Area_de_impressao</vt:lpstr>
      <vt:lpstr>'SE-17'!Area_de_impressao</vt:lpstr>
      <vt:lpstr>'SP-17'!Area_de_impressao</vt:lpstr>
      <vt:lpstr>'TO-17'!Area_de_impressao</vt:lpstr>
      <vt:lpstr>'AC-17'!Titulos_de_impressao</vt:lpstr>
      <vt:lpstr>'MG-17'!Titulos_de_impressao</vt:lpstr>
      <vt:lpstr>'SC-17'!Titulos_de_impressao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Érika de Castro Hessen</dc:creator>
  <cp:lastModifiedBy>Administrador</cp:lastModifiedBy>
  <cp:lastPrinted>2019-02-12T11:25:35Z</cp:lastPrinted>
  <dcterms:created xsi:type="dcterms:W3CDTF">2016-04-29T18:57:18Z</dcterms:created>
  <dcterms:modified xsi:type="dcterms:W3CDTF">2019-02-12T11:25:37Z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0x01010041F8961F6361794295BF5DFFF963FBA1</vt:lpwstr>
  </property>
</Properties>
</file>